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ioneereducationaltrust.org.uk\StaffHome$\Upton\FREYNOLDS\Mrs Reynolds\Personalities &amp; Curriculum\"/>
    </mc:Choice>
  </mc:AlternateContent>
  <xr:revisionPtr revIDLastSave="0" documentId="8_{144FEDB9-25CC-47FB-8590-8022E9D9956A}" xr6:coauthVersionLast="36" xr6:coauthVersionMax="36" xr10:uidLastSave="{00000000-0000-0000-0000-000000000000}"/>
  <bookViews>
    <workbookView xWindow="0" yWindow="0" windowWidth="19008" windowHeight="9060" activeTab="1" xr2:uid="{00000000-000D-0000-FFFF-FFFF00000000}"/>
  </bookViews>
  <sheets>
    <sheet name="Segmentation Questions" sheetId="2" r:id="rId1"/>
    <sheet name="Group Allocator" sheetId="1" r:id="rId2"/>
  </sheets>
  <calcPr calcId="191029"/>
</workbook>
</file>

<file path=xl/calcChain.xml><?xml version="1.0" encoding="utf-8"?>
<calcChain xmlns="http://schemas.openxmlformats.org/spreadsheetml/2006/main">
  <c r="M34" i="1" l="1"/>
  <c r="M33" i="1"/>
  <c r="R33" i="1" s="1"/>
  <c r="M32" i="1"/>
  <c r="M31" i="1"/>
  <c r="T31" i="1" s="1"/>
  <c r="M30" i="1"/>
  <c r="S30" i="1" s="1"/>
  <c r="M29" i="1"/>
  <c r="R29" i="1" s="1"/>
  <c r="M28" i="1"/>
  <c r="R28" i="1" s="1"/>
  <c r="M27" i="1"/>
  <c r="T27" i="1" s="1"/>
  <c r="M26" i="1"/>
  <c r="S26" i="1" s="1"/>
  <c r="M25" i="1"/>
  <c r="R25" i="1" s="1"/>
  <c r="M24" i="1"/>
  <c r="M23" i="1"/>
  <c r="T23" i="1" s="1"/>
  <c r="M22" i="1"/>
  <c r="S22" i="1" s="1"/>
  <c r="M21" i="1"/>
  <c r="R21" i="1" s="1"/>
  <c r="M20" i="1"/>
  <c r="R20" i="1" s="1"/>
  <c r="M19" i="1"/>
  <c r="R19" i="1" s="1"/>
  <c r="M18" i="1"/>
  <c r="S18" i="1" s="1"/>
  <c r="M17" i="1"/>
  <c r="R17" i="1" s="1"/>
  <c r="M16" i="1"/>
  <c r="S16" i="1" s="1"/>
  <c r="M15" i="1"/>
  <c r="R15" i="1" s="1"/>
  <c r="M14" i="1"/>
  <c r="S14" i="1" s="1"/>
  <c r="M13" i="1"/>
  <c r="R13" i="1" s="1"/>
  <c r="M12" i="1"/>
  <c r="M11" i="1"/>
  <c r="M10" i="1"/>
  <c r="S10" i="1" s="1"/>
  <c r="M9" i="1"/>
  <c r="R9" i="1" s="1"/>
  <c r="M8" i="1"/>
  <c r="S8" i="1" s="1"/>
  <c r="Q10" i="1" l="1"/>
  <c r="P22" i="1"/>
  <c r="T10" i="1"/>
  <c r="Q17" i="1"/>
  <c r="Q22" i="1"/>
  <c r="T22" i="1"/>
  <c r="Q25" i="1"/>
  <c r="Q23" i="1"/>
  <c r="Q14" i="1"/>
  <c r="Q21" i="1"/>
  <c r="Q30" i="1"/>
  <c r="T14" i="1"/>
  <c r="P17" i="1"/>
  <c r="P25" i="1"/>
  <c r="T30" i="1"/>
  <c r="S9" i="1"/>
  <c r="S13" i="1"/>
  <c r="S29" i="1"/>
  <c r="O8" i="1"/>
  <c r="O9" i="1"/>
  <c r="T9" i="1"/>
  <c r="O13" i="1"/>
  <c r="T13" i="1"/>
  <c r="P18" i="1"/>
  <c r="Q19" i="1"/>
  <c r="S21" i="1"/>
  <c r="P26" i="1"/>
  <c r="Q27" i="1"/>
  <c r="O29" i="1"/>
  <c r="T29" i="1"/>
  <c r="R8" i="1"/>
  <c r="P9" i="1"/>
  <c r="P13" i="1"/>
  <c r="S17" i="1"/>
  <c r="Q18" i="1"/>
  <c r="O21" i="1"/>
  <c r="T21" i="1"/>
  <c r="S25" i="1"/>
  <c r="Q26" i="1"/>
  <c r="P29" i="1"/>
  <c r="Q33" i="1"/>
  <c r="Q9" i="1"/>
  <c r="P10" i="1"/>
  <c r="Q13" i="1"/>
  <c r="P14" i="1"/>
  <c r="O17" i="1"/>
  <c r="T17" i="1"/>
  <c r="T18" i="1"/>
  <c r="P21" i="1"/>
  <c r="O25" i="1"/>
  <c r="T25" i="1"/>
  <c r="T26" i="1"/>
  <c r="Q29" i="1"/>
  <c r="P30" i="1"/>
  <c r="Q31" i="1"/>
  <c r="S33" i="1"/>
  <c r="O33" i="1"/>
  <c r="T33" i="1"/>
  <c r="P33" i="1"/>
  <c r="Q12" i="1"/>
  <c r="T12" i="1"/>
  <c r="P12" i="1"/>
  <c r="T11" i="1"/>
  <c r="P11" i="1"/>
  <c r="S11" i="1"/>
  <c r="O11" i="1"/>
  <c r="O12" i="1"/>
  <c r="Q16" i="1"/>
  <c r="T16" i="1"/>
  <c r="P16" i="1"/>
  <c r="Q24" i="1"/>
  <c r="T24" i="1"/>
  <c r="P24" i="1"/>
  <c r="S24" i="1"/>
  <c r="O24" i="1"/>
  <c r="Q32" i="1"/>
  <c r="T32" i="1"/>
  <c r="P32" i="1"/>
  <c r="S32" i="1"/>
  <c r="O32" i="1"/>
  <c r="Q11" i="1"/>
  <c r="R12" i="1"/>
  <c r="T15" i="1"/>
  <c r="P15" i="1"/>
  <c r="S15" i="1"/>
  <c r="O15" i="1"/>
  <c r="O16" i="1"/>
  <c r="Q20" i="1"/>
  <c r="T20" i="1"/>
  <c r="P20" i="1"/>
  <c r="S20" i="1"/>
  <c r="R24" i="1"/>
  <c r="R32" i="1"/>
  <c r="Q8" i="1"/>
  <c r="T8" i="1"/>
  <c r="P8" i="1"/>
  <c r="R11" i="1"/>
  <c r="S12" i="1"/>
  <c r="Q15" i="1"/>
  <c r="R16" i="1"/>
  <c r="T19" i="1"/>
  <c r="P19" i="1"/>
  <c r="S19" i="1"/>
  <c r="O19" i="1"/>
  <c r="O20" i="1"/>
  <c r="Q28" i="1"/>
  <c r="T28" i="1"/>
  <c r="P28" i="1"/>
  <c r="S28" i="1"/>
  <c r="O28" i="1"/>
  <c r="R23" i="1"/>
  <c r="R27" i="1"/>
  <c r="R31" i="1"/>
  <c r="R10" i="1"/>
  <c r="R14" i="1"/>
  <c r="R18" i="1"/>
  <c r="R22" i="1"/>
  <c r="O23" i="1"/>
  <c r="S23" i="1"/>
  <c r="R26" i="1"/>
  <c r="O27" i="1"/>
  <c r="S27" i="1"/>
  <c r="R30" i="1"/>
  <c r="O31" i="1"/>
  <c r="S31" i="1"/>
  <c r="O10" i="1"/>
  <c r="O14" i="1"/>
  <c r="O18" i="1"/>
  <c r="O22" i="1"/>
  <c r="P23" i="1"/>
  <c r="O26" i="1"/>
  <c r="P27" i="1"/>
  <c r="O30" i="1"/>
  <c r="P31" i="1"/>
  <c r="G37" i="1" l="1"/>
  <c r="J37" i="1"/>
  <c r="K37" i="1"/>
  <c r="I37" i="1"/>
  <c r="H37" i="1"/>
  <c r="L37" i="1"/>
  <c r="C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</author>
  </authors>
  <commentList>
    <comment ref="C33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Full list:
Every day
Most days in a week
2-3 times a week
Once a week
2-3 times a month
Once a month
Once every 2-3 months
Once every 4-5 months
Once every 6 months
Less than once every 6 months
Never</t>
        </r>
      </text>
    </comment>
  </commentList>
</comments>
</file>

<file path=xl/sharedStrings.xml><?xml version="1.0" encoding="utf-8"?>
<sst xmlns="http://schemas.openxmlformats.org/spreadsheetml/2006/main" count="141" uniqueCount="108">
  <si>
    <t>Statements (golden questions)</t>
  </si>
  <si>
    <t>Sport is part of who I am</t>
  </si>
  <si>
    <t>Labels</t>
  </si>
  <si>
    <t>My friends and I talk about sport a lot</t>
  </si>
  <si>
    <t>5 - Strongly agree</t>
  </si>
  <si>
    <t>I like to use social media to share my sporting/fitness achievements</t>
  </si>
  <si>
    <t>4 - Slightly agree</t>
  </si>
  <si>
    <t>I am good at most sports</t>
  </si>
  <si>
    <t>3 - Neither agree nor disagree</t>
  </si>
  <si>
    <t>I feel guilty if I have not exercised for a while</t>
  </si>
  <si>
    <t>2 - Slightly disagree</t>
  </si>
  <si>
    <t>Sport and exercise are really good ways to reduce stress</t>
  </si>
  <si>
    <t>1 - Strongly disagree</t>
  </si>
  <si>
    <t>Taking part in sport makes me feel good about myself</t>
  </si>
  <si>
    <t>I am conscious of my health and fitness</t>
  </si>
  <si>
    <t>My family have never encouraged me to take part in sport/exercise</t>
  </si>
  <si>
    <t>I think that people my age who play sport are cool</t>
  </si>
  <si>
    <t>I'm happy with my body</t>
  </si>
  <si>
    <t>I worry about looking like a fool when I play sport/exercise</t>
  </si>
  <si>
    <t>Winning is the most important thing to me</t>
  </si>
  <si>
    <t>I am close to my family</t>
  </si>
  <si>
    <t>F</t>
  </si>
  <si>
    <t>I would rather do something that is fun and not good for me than something that is not fun but good for me</t>
  </si>
  <si>
    <t>I am a confident person</t>
  </si>
  <si>
    <t>Exercise is my "me" time</t>
  </si>
  <si>
    <t>What motivates you in life? Staying healthy</t>
  </si>
  <si>
    <t>What motivates you in life? Improving my appearance</t>
  </si>
  <si>
    <t>What motivates you in life? Developing myself as a person</t>
  </si>
  <si>
    <t>What motivates you in life? Competing</t>
  </si>
  <si>
    <t>What motivates you in life? Being successful</t>
  </si>
  <si>
    <t>What motivates you in life? Achieving goals</t>
  </si>
  <si>
    <t>What motivates you in life? Doing something worthwhile</t>
  </si>
  <si>
    <t>Male</t>
  </si>
  <si>
    <t>How often do you typically take part in 30 mins or more of physical activity, which is enough to raise your breathing rate</t>
  </si>
  <si>
    <t>Once every 4-5 months</t>
  </si>
  <si>
    <t>A1_C9</t>
  </si>
  <si>
    <t>Gender Male</t>
  </si>
  <si>
    <t>B1B</t>
  </si>
  <si>
    <t>Every day</t>
  </si>
  <si>
    <t>Most days in a week</t>
  </si>
  <si>
    <t>2-3 times a week</t>
  </si>
  <si>
    <t>Once a week</t>
  </si>
  <si>
    <t>2 – 3 times a month</t>
  </si>
  <si>
    <t>Once a month</t>
  </si>
  <si>
    <t>Once every 2-3 months</t>
  </si>
  <si>
    <t>Once every 6 months</t>
  </si>
  <si>
    <t>Less than once every 6 months</t>
  </si>
  <si>
    <t>Never</t>
  </si>
  <si>
    <t>C8</t>
  </si>
  <si>
    <t>No</t>
  </si>
  <si>
    <t>Yes</t>
  </si>
  <si>
    <t>Female</t>
  </si>
  <si>
    <t>Confident intellectuals</t>
  </si>
  <si>
    <t>Ambitious self-starters</t>
  </si>
  <si>
    <t>Thoughtful improvers</t>
  </si>
  <si>
    <t>Sport enthusiasts</t>
  </si>
  <si>
    <t>Everyday youth</t>
  </si>
  <si>
    <t>Gender</t>
  </si>
  <si>
    <t>Youth personality group allocator</t>
  </si>
  <si>
    <t>Personality group</t>
  </si>
  <si>
    <t xml:space="preserve">C8. Now I’d like to know what motivates you in life. Can you tell me what motivates you most in life? </t>
  </si>
  <si>
    <t>Having fun</t>
  </si>
  <si>
    <t>Feeling good</t>
  </si>
  <si>
    <t>Relaxing/unwinding</t>
  </si>
  <si>
    <t>Staying healthy</t>
  </si>
  <si>
    <t>Improving my appearance</t>
  </si>
  <si>
    <t>Developing myself as a person</t>
  </si>
  <si>
    <t>Spending time with friends</t>
  </si>
  <si>
    <t>Spending time with family</t>
  </si>
  <si>
    <t>Competing</t>
  </si>
  <si>
    <t>Being successful</t>
  </si>
  <si>
    <t>Achieving goals</t>
  </si>
  <si>
    <t>Doing something worthwhile</t>
  </si>
  <si>
    <t>Being independent</t>
  </si>
  <si>
    <t>Making money</t>
  </si>
  <si>
    <t>Trying new things</t>
  </si>
  <si>
    <t>Used in Allocator</t>
  </si>
  <si>
    <t xml:space="preserve">B1b. How often do you usually take part in 30 mins or more of physical activity? </t>
  </si>
  <si>
    <t xml:space="preserve">Every day </t>
  </si>
  <si>
    <t xml:space="preserve">Most days in a week </t>
  </si>
  <si>
    <t xml:space="preserve">2-3 times a week </t>
  </si>
  <si>
    <t xml:space="preserve">Once a week </t>
  </si>
  <si>
    <t xml:space="preserve">Once a month </t>
  </si>
  <si>
    <t xml:space="preserve">Once every 2-3 months </t>
  </si>
  <si>
    <t xml:space="preserve">Once every 4-5 months </t>
  </si>
  <si>
    <t xml:space="preserve">Once every 6 months </t>
  </si>
  <si>
    <t xml:space="preserve">Less than once every 6 months </t>
  </si>
  <si>
    <t xml:space="preserve">Never </t>
  </si>
  <si>
    <r>
      <t xml:space="preserve">Physical activity must be enough to raise your breathing rate, so it might include sport, exercise or cycling for recreation or to get to and from places, but </t>
    </r>
    <r>
      <rPr>
        <i/>
        <u/>
        <sz val="10"/>
        <color theme="1"/>
        <rFont val="Trebuchet MS"/>
        <family val="2"/>
      </rPr>
      <t>should not include</t>
    </r>
    <r>
      <rPr>
        <i/>
        <sz val="10"/>
        <color theme="1"/>
        <rFont val="Trebuchet MS"/>
        <family val="2"/>
      </rPr>
      <t xml:space="preserve"> walking, housework or physical activity that may be part of your job.</t>
    </r>
  </si>
  <si>
    <t>S3. Which best describes your gender?</t>
  </si>
  <si>
    <t>Other</t>
  </si>
  <si>
    <t>A1. So, how much do you agree with the following statement...</t>
  </si>
  <si>
    <t>Exercise is my ‘me’ time</t>
  </si>
  <si>
    <t>Columns</t>
  </si>
  <si>
    <t>Strongly agree</t>
  </si>
  <si>
    <t>Slightly agree</t>
  </si>
  <si>
    <t>Neither agree nor disagree</t>
  </si>
  <si>
    <t>Slightly disagree</t>
  </si>
  <si>
    <t>Strongly disagree</t>
  </si>
  <si>
    <t>Assign 5</t>
  </si>
  <si>
    <t>Assign 4</t>
  </si>
  <si>
    <t>Assign 3</t>
  </si>
  <si>
    <t>Assign 2</t>
  </si>
  <si>
    <t>Assign 1</t>
  </si>
  <si>
    <t>Segment Allocation Questions</t>
  </si>
  <si>
    <t>Please note that not all responses from the question are used in segment allocation (all variables highlighted green are used).</t>
  </si>
  <si>
    <t>Use answers to questions to determine segment with segment allocator on the next worksheet tab.</t>
  </si>
  <si>
    <t>Cautious Introverts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</si>
</sst>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u/>
      <sz val="14"/>
      <color rgb="FF5B236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6"/>
      <color rgb="FF5B2363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6"/>
      <name val="Arial"/>
      <family val="2"/>
    </font>
    <font>
      <b/>
      <sz val="11"/>
      <color rgb="FF5B2363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5B2363"/>
      <name val="Arial"/>
      <family val="2"/>
    </font>
    <font>
      <sz val="12"/>
      <color indexed="9"/>
      <name val="Calibri"/>
      <family val="2"/>
    </font>
    <font>
      <sz val="10"/>
      <color theme="1"/>
      <name val="Arial"/>
      <family val="2"/>
    </font>
    <font>
      <sz val="12"/>
      <name val="Calibri"/>
      <family val="2"/>
    </font>
    <font>
      <b/>
      <sz val="9"/>
      <name val="Courier New"/>
      <family val="3"/>
    </font>
    <font>
      <sz val="9"/>
      <name val="Courier New"/>
      <family val="3"/>
    </font>
    <font>
      <sz val="12"/>
      <color indexed="14"/>
      <name val="Calibri"/>
      <family val="2"/>
    </font>
    <font>
      <b/>
      <sz val="8"/>
      <color indexed="81"/>
      <name val="Tahoma"/>
      <charset val="1"/>
    </font>
    <font>
      <b/>
      <sz val="11"/>
      <color theme="0"/>
      <name val="Arial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i/>
      <sz val="10"/>
      <color theme="1"/>
      <name val="Trebuchet MS"/>
      <family val="2"/>
    </font>
    <font>
      <i/>
      <u/>
      <sz val="10"/>
      <color theme="1"/>
      <name val="Trebuchet MS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C1E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0" fillId="2" borderId="0" xfId="0" applyFill="1" applyBorder="1" applyProtection="1"/>
    <xf numFmtId="0" fontId="3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0" fontId="6" fillId="2" borderId="0" xfId="0" applyFont="1" applyFill="1" applyAlignment="1" applyProtection="1">
      <alignment horizontal="right"/>
    </xf>
    <xf numFmtId="0" fontId="8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Protection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12" fillId="2" borderId="0" xfId="0" applyFont="1" applyFill="1" applyProtection="1"/>
    <xf numFmtId="0" fontId="6" fillId="2" borderId="0" xfId="0" applyFont="1" applyFill="1" applyAlignment="1" applyProtection="1">
      <alignment horizontal="left" wrapText="1"/>
    </xf>
    <xf numFmtId="0" fontId="6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horizontal="center"/>
    </xf>
    <xf numFmtId="0" fontId="14" fillId="2" borderId="3" xfId="1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center"/>
    </xf>
    <xf numFmtId="1" fontId="15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top"/>
    </xf>
    <xf numFmtId="0" fontId="3" fillId="2" borderId="5" xfId="0" applyFont="1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1" fontId="9" fillId="2" borderId="0" xfId="0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vertical="top"/>
    </xf>
    <xf numFmtId="0" fontId="16" fillId="2" borderId="7" xfId="0" applyFont="1" applyFill="1" applyBorder="1" applyAlignment="1" applyProtection="1">
      <alignment vertical="top"/>
    </xf>
    <xf numFmtId="1" fontId="3" fillId="2" borderId="0" xfId="0" applyNumberFormat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vertical="top"/>
    </xf>
    <xf numFmtId="1" fontId="18" fillId="4" borderId="7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Protection="1"/>
    <xf numFmtId="1" fontId="18" fillId="4" borderId="5" xfId="0" applyNumberFormat="1" applyFont="1" applyFill="1" applyBorder="1" applyAlignment="1" applyProtection="1">
      <alignment horizontal="left" vertical="center"/>
      <protection locked="0"/>
    </xf>
    <xf numFmtId="1" fontId="18" fillId="4" borderId="6" xfId="0" applyNumberFormat="1" applyFont="1" applyFill="1" applyBorder="1" applyAlignment="1" applyProtection="1">
      <alignment horizontal="left" vertical="center"/>
      <protection locked="0"/>
    </xf>
    <xf numFmtId="0" fontId="14" fillId="2" borderId="3" xfId="1" applyFont="1" applyFill="1" applyBorder="1" applyAlignment="1" applyProtection="1">
      <alignment horizontal="left" vertical="top" wrapText="1"/>
    </xf>
    <xf numFmtId="1" fontId="10" fillId="2" borderId="0" xfId="0" applyNumberFormat="1" applyFont="1" applyFill="1" applyBorder="1" applyAlignment="1" applyProtection="1">
      <alignment horizontal="left" vertical="center"/>
    </xf>
    <xf numFmtId="0" fontId="20" fillId="2" borderId="3" xfId="0" applyFont="1" applyFill="1" applyBorder="1" applyAlignment="1" applyProtection="1">
      <alignment horizontal="left"/>
    </xf>
    <xf numFmtId="0" fontId="21" fillId="2" borderId="0" xfId="0" applyFont="1" applyFill="1" applyProtection="1"/>
    <xf numFmtId="0" fontId="6" fillId="2" borderId="0" xfId="0" applyFont="1" applyFill="1" applyBorder="1" applyProtection="1"/>
    <xf numFmtId="0" fontId="22" fillId="2" borderId="0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 wrapText="1"/>
    </xf>
    <xf numFmtId="164" fontId="0" fillId="2" borderId="0" xfId="0" applyNumberFormat="1" applyFill="1" applyProtection="1"/>
    <xf numFmtId="0" fontId="24" fillId="2" borderId="0" xfId="0" applyFont="1" applyFill="1" applyAlignment="1" applyProtection="1">
      <alignment horizontal="right"/>
    </xf>
    <xf numFmtId="0" fontId="6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vertical="center"/>
    </xf>
    <xf numFmtId="1" fontId="18" fillId="4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/>
    </xf>
    <xf numFmtId="1" fontId="26" fillId="5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27" fillId="0" borderId="0" xfId="0" applyFont="1"/>
    <xf numFmtId="0" fontId="27" fillId="2" borderId="0" xfId="0" applyFont="1" applyFill="1"/>
    <xf numFmtId="0" fontId="0" fillId="2" borderId="4" xfId="0" applyFill="1" applyBorder="1"/>
    <xf numFmtId="0" fontId="0" fillId="6" borderId="4" xfId="0" applyFill="1" applyBorder="1"/>
    <xf numFmtId="0" fontId="28" fillId="2" borderId="1" xfId="0" applyFont="1" applyFill="1" applyBorder="1" applyAlignment="1">
      <alignment horizontal="left" indent="5"/>
    </xf>
    <xf numFmtId="0" fontId="0" fillId="2" borderId="8" xfId="0" applyFill="1" applyBorder="1"/>
    <xf numFmtId="0" fontId="28" fillId="2" borderId="0" xfId="0" applyFont="1" applyFill="1"/>
    <xf numFmtId="0" fontId="0" fillId="2" borderId="4" xfId="0" applyFill="1" applyBorder="1" applyAlignment="1">
      <alignment wrapText="1"/>
    </xf>
    <xf numFmtId="0" fontId="0" fillId="2" borderId="2" xfId="0" applyFill="1" applyBorder="1"/>
    <xf numFmtId="0" fontId="28" fillId="2" borderId="0" xfId="0" applyFont="1" applyFill="1" applyAlignment="1">
      <alignment horizontal="justify"/>
    </xf>
    <xf numFmtId="0" fontId="28" fillId="2" borderId="1" xfId="0" applyFont="1" applyFill="1" applyBorder="1" applyAlignment="1">
      <alignment horizontal="justify"/>
    </xf>
    <xf numFmtId="0" fontId="28" fillId="2" borderId="0" xfId="0" applyFont="1" applyFill="1" applyBorder="1" applyAlignment="1">
      <alignment horizontal="justify"/>
    </xf>
    <xf numFmtId="0" fontId="0" fillId="2" borderId="0" xfId="0" applyFill="1" applyBorder="1"/>
    <xf numFmtId="0" fontId="0" fillId="6" borderId="2" xfId="0" applyFill="1" applyBorder="1"/>
    <xf numFmtId="0" fontId="28" fillId="2" borderId="8" xfId="0" applyFont="1" applyFill="1" applyBorder="1" applyAlignment="1">
      <alignment horizontal="justify"/>
    </xf>
    <xf numFmtId="0" fontId="28" fillId="2" borderId="9" xfId="0" applyFont="1" applyFill="1" applyBorder="1" applyAlignment="1">
      <alignment horizontal="justify"/>
    </xf>
    <xf numFmtId="0" fontId="28" fillId="2" borderId="10" xfId="0" applyFont="1" applyFill="1" applyBorder="1" applyAlignment="1">
      <alignment horizontal="justify"/>
    </xf>
    <xf numFmtId="0" fontId="0" fillId="2" borderId="10" xfId="0" applyFill="1" applyBorder="1"/>
    <xf numFmtId="0" fontId="0" fillId="2" borderId="11" xfId="0" applyFill="1" applyBorder="1"/>
    <xf numFmtId="0" fontId="29" fillId="2" borderId="0" xfId="0" applyFont="1" applyFill="1" applyAlignment="1">
      <alignment horizontal="left" indent="5"/>
    </xf>
    <xf numFmtId="0" fontId="32" fillId="2" borderId="0" xfId="0" applyFont="1" applyFill="1"/>
    <xf numFmtId="0" fontId="29" fillId="2" borderId="0" xfId="0" applyFont="1" applyFill="1" applyAlignment="1">
      <alignment wrapText="1"/>
    </xf>
    <xf numFmtId="0" fontId="31" fillId="0" borderId="0" xfId="0" applyFont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59685</xdr:colOff>
      <xdr:row>2</xdr:row>
      <xdr:rowOff>59951</xdr:rowOff>
    </xdr:from>
    <xdr:to>
      <xdr:col>1</xdr:col>
      <xdr:colOff>1928532</xdr:colOff>
      <xdr:row>5</xdr:row>
      <xdr:rowOff>59951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85" y="474569"/>
          <a:ext cx="2473965" cy="105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616318</xdr:colOff>
      <xdr:row>32</xdr:row>
      <xdr:rowOff>22411</xdr:rowOff>
    </xdr:from>
    <xdr:to>
      <xdr:col>5</xdr:col>
      <xdr:colOff>280146</xdr:colOff>
      <xdr:row>33</xdr:row>
      <xdr:rowOff>67235</xdr:rowOff>
    </xdr:to>
    <xdr:pic>
      <xdr:nvPicPr>
        <xdr:cNvPr id="4" name="Picture 3" descr="YouthSight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50936" y="7059705"/>
          <a:ext cx="1725710" cy="369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77"/>
  <sheetViews>
    <sheetView topLeftCell="A58" workbookViewId="0">
      <selection activeCell="N11" sqref="N11"/>
    </sheetView>
  </sheetViews>
  <sheetFormatPr defaultColWidth="9.109375" defaultRowHeight="14.4" x14ac:dyDescent="0.3"/>
  <cols>
    <col min="1" max="16384" width="9.109375" style="53"/>
  </cols>
  <sheetData>
    <row r="2" spans="2:14" x14ac:dyDescent="0.3">
      <c r="B2" s="74" t="s">
        <v>104</v>
      </c>
    </row>
    <row r="4" spans="2:14" x14ac:dyDescent="0.3">
      <c r="B4" s="53" t="s">
        <v>105</v>
      </c>
    </row>
    <row r="5" spans="2:14" x14ac:dyDescent="0.3">
      <c r="B5" s="53" t="s">
        <v>106</v>
      </c>
    </row>
    <row r="9" spans="2:14" ht="15" x14ac:dyDescent="0.35">
      <c r="B9" s="54" t="s">
        <v>89</v>
      </c>
    </row>
    <row r="10" spans="2:14" ht="29.4" x14ac:dyDescent="0.35">
      <c r="B10" s="63"/>
      <c r="N10" s="61" t="s">
        <v>76</v>
      </c>
    </row>
    <row r="11" spans="2:14" ht="15" x14ac:dyDescent="0.35">
      <c r="B11" s="69"/>
      <c r="C11" s="70" t="s">
        <v>51</v>
      </c>
      <c r="D11" s="71"/>
      <c r="E11" s="71"/>
      <c r="F11" s="71"/>
      <c r="G11" s="71"/>
      <c r="H11" s="71"/>
      <c r="I11" s="71"/>
      <c r="J11" s="71"/>
      <c r="K11" s="71"/>
      <c r="L11" s="71"/>
      <c r="M11" s="72"/>
      <c r="N11" s="67"/>
    </row>
    <row r="12" spans="2:14" ht="15" x14ac:dyDescent="0.35">
      <c r="B12" s="69"/>
      <c r="C12" s="70" t="s">
        <v>32</v>
      </c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67"/>
    </row>
    <row r="13" spans="2:14" ht="15" x14ac:dyDescent="0.35">
      <c r="B13" s="64"/>
      <c r="C13" s="68" t="s">
        <v>90</v>
      </c>
      <c r="D13" s="59"/>
      <c r="E13" s="59"/>
      <c r="F13" s="59"/>
      <c r="G13" s="59"/>
      <c r="H13" s="59"/>
      <c r="I13" s="59"/>
      <c r="J13" s="59"/>
      <c r="K13" s="59"/>
      <c r="L13" s="59"/>
      <c r="M13" s="62"/>
      <c r="N13" s="62"/>
    </row>
    <row r="14" spans="2:14" ht="15" x14ac:dyDescent="0.35"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6" spans="2:14" ht="15" x14ac:dyDescent="0.35">
      <c r="B16" s="55" t="s">
        <v>91</v>
      </c>
    </row>
    <row r="17" spans="2:14" ht="29.4" x14ac:dyDescent="0.35">
      <c r="B17" s="60"/>
      <c r="N17" s="61" t="s">
        <v>76</v>
      </c>
    </row>
    <row r="18" spans="2:14" ht="15" x14ac:dyDescent="0.35">
      <c r="B18" s="58" t="s">
        <v>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2"/>
      <c r="N18" s="67"/>
    </row>
    <row r="19" spans="2:14" ht="15" x14ac:dyDescent="0.35">
      <c r="B19" s="58" t="s">
        <v>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2"/>
      <c r="N19" s="67"/>
    </row>
    <row r="20" spans="2:14" ht="15" x14ac:dyDescent="0.35">
      <c r="B20" s="58" t="s">
        <v>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2"/>
      <c r="N20" s="67"/>
    </row>
    <row r="21" spans="2:14" ht="15" x14ac:dyDescent="0.35">
      <c r="B21" s="58" t="s">
        <v>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2"/>
      <c r="N21" s="67"/>
    </row>
    <row r="22" spans="2:14" ht="15" x14ac:dyDescent="0.35">
      <c r="B22" s="58" t="s">
        <v>9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2"/>
      <c r="N22" s="67"/>
    </row>
    <row r="23" spans="2:14" ht="15" x14ac:dyDescent="0.35">
      <c r="B23" s="58" t="s">
        <v>11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2"/>
      <c r="N23" s="67"/>
    </row>
    <row r="24" spans="2:14" ht="15" x14ac:dyDescent="0.35">
      <c r="B24" s="58" t="s">
        <v>13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2"/>
      <c r="N24" s="67"/>
    </row>
    <row r="25" spans="2:14" ht="15" x14ac:dyDescent="0.35">
      <c r="B25" s="58" t="s">
        <v>14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2"/>
      <c r="N25" s="67"/>
    </row>
    <row r="26" spans="2:14" ht="15" x14ac:dyDescent="0.35">
      <c r="B26" s="58" t="s">
        <v>15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2"/>
      <c r="N26" s="67"/>
    </row>
    <row r="27" spans="2:14" ht="15" x14ac:dyDescent="0.35">
      <c r="B27" s="58" t="s">
        <v>16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2"/>
      <c r="N27" s="67"/>
    </row>
    <row r="28" spans="2:14" ht="15" x14ac:dyDescent="0.35">
      <c r="B28" s="58" t="s">
        <v>17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2"/>
      <c r="N28" s="67"/>
    </row>
    <row r="29" spans="2:14" ht="15" x14ac:dyDescent="0.35">
      <c r="B29" s="58" t="s">
        <v>18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2"/>
      <c r="N29" s="67"/>
    </row>
    <row r="30" spans="2:14" ht="15" x14ac:dyDescent="0.35">
      <c r="B30" s="58" t="s">
        <v>19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2"/>
      <c r="N30" s="67"/>
    </row>
    <row r="31" spans="2:14" ht="15" x14ac:dyDescent="0.35">
      <c r="B31" s="58" t="s">
        <v>20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2"/>
      <c r="N31" s="67"/>
    </row>
    <row r="32" spans="2:14" ht="15" x14ac:dyDescent="0.35">
      <c r="B32" s="58" t="s">
        <v>22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2"/>
      <c r="N32" s="67"/>
    </row>
    <row r="33" spans="2:15" ht="15" x14ac:dyDescent="0.35">
      <c r="B33" s="58" t="s">
        <v>23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2"/>
      <c r="N33" s="67"/>
    </row>
    <row r="34" spans="2:15" ht="15" x14ac:dyDescent="0.35">
      <c r="B34" s="58" t="s">
        <v>92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2"/>
      <c r="N34" s="67"/>
    </row>
    <row r="35" spans="2:15" ht="15" x14ac:dyDescent="0.35">
      <c r="B35" s="73"/>
    </row>
    <row r="36" spans="2:15" ht="29.4" x14ac:dyDescent="0.35">
      <c r="B36" s="73" t="s">
        <v>93</v>
      </c>
      <c r="N36" s="61" t="s">
        <v>76</v>
      </c>
    </row>
    <row r="37" spans="2:15" ht="15" x14ac:dyDescent="0.35">
      <c r="B37" s="58" t="s">
        <v>94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2"/>
      <c r="N37" s="57" t="s">
        <v>99</v>
      </c>
    </row>
    <row r="38" spans="2:15" ht="15" x14ac:dyDescent="0.35">
      <c r="B38" s="58" t="s">
        <v>95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2"/>
      <c r="N38" s="57" t="s">
        <v>100</v>
      </c>
    </row>
    <row r="39" spans="2:15" ht="15" x14ac:dyDescent="0.35">
      <c r="B39" s="58" t="s">
        <v>96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2"/>
      <c r="N39" s="57" t="s">
        <v>101</v>
      </c>
    </row>
    <row r="40" spans="2:15" ht="15" x14ac:dyDescent="0.35">
      <c r="B40" s="58" t="s">
        <v>97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2"/>
      <c r="N40" s="57" t="s">
        <v>102</v>
      </c>
    </row>
    <row r="41" spans="2:15" ht="15" x14ac:dyDescent="0.35">
      <c r="B41" s="58" t="s">
        <v>98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2"/>
      <c r="N41" s="57" t="s">
        <v>103</v>
      </c>
    </row>
    <row r="43" spans="2:15" ht="15" x14ac:dyDescent="0.35">
      <c r="B43" s="54" t="s">
        <v>77</v>
      </c>
    </row>
    <row r="44" spans="2:15" ht="15" x14ac:dyDescent="0.35">
      <c r="B44" s="55"/>
    </row>
    <row r="45" spans="2:15" ht="33" customHeight="1" x14ac:dyDescent="0.35">
      <c r="B45" s="75" t="s">
        <v>88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2:15" ht="9" customHeight="1" x14ac:dyDescent="0.35">
      <c r="B46" s="55"/>
    </row>
    <row r="47" spans="2:15" ht="29.4" x14ac:dyDescent="0.35">
      <c r="B47" s="55"/>
      <c r="N47" s="61" t="s">
        <v>76</v>
      </c>
    </row>
    <row r="48" spans="2:15" ht="15" x14ac:dyDescent="0.35">
      <c r="B48" s="58" t="s">
        <v>78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2"/>
      <c r="N48" s="57"/>
    </row>
    <row r="49" spans="2:14" ht="15" x14ac:dyDescent="0.35">
      <c r="B49" s="58" t="s">
        <v>79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62"/>
      <c r="N49" s="57"/>
    </row>
    <row r="50" spans="2:14" ht="15" x14ac:dyDescent="0.35">
      <c r="B50" s="58" t="s">
        <v>80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2"/>
      <c r="N50" s="57"/>
    </row>
    <row r="51" spans="2:14" ht="15" x14ac:dyDescent="0.35">
      <c r="B51" s="58" t="s">
        <v>81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2"/>
      <c r="N51" s="57"/>
    </row>
    <row r="52" spans="2:14" ht="15" x14ac:dyDescent="0.35">
      <c r="B52" s="58" t="s">
        <v>42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2"/>
      <c r="N52" s="57"/>
    </row>
    <row r="53" spans="2:14" ht="15" x14ac:dyDescent="0.35">
      <c r="B53" s="58" t="s">
        <v>82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2"/>
      <c r="N53" s="57"/>
    </row>
    <row r="54" spans="2:14" ht="15" x14ac:dyDescent="0.35">
      <c r="B54" s="58" t="s">
        <v>83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2"/>
      <c r="N54" s="57"/>
    </row>
    <row r="55" spans="2:14" ht="15" x14ac:dyDescent="0.35">
      <c r="B55" s="58" t="s">
        <v>84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2"/>
      <c r="N55" s="57"/>
    </row>
    <row r="56" spans="2:14" ht="15" x14ac:dyDescent="0.35">
      <c r="B56" s="58" t="s">
        <v>85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2"/>
      <c r="N56" s="57"/>
    </row>
    <row r="57" spans="2:14" ht="15" x14ac:dyDescent="0.35">
      <c r="B57" s="58" t="s">
        <v>86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2"/>
      <c r="N57" s="57"/>
    </row>
    <row r="58" spans="2:14" ht="15" x14ac:dyDescent="0.35">
      <c r="B58" s="58" t="s">
        <v>87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2"/>
      <c r="N58" s="57"/>
    </row>
    <row r="61" spans="2:14" ht="15" x14ac:dyDescent="0.35">
      <c r="B61" s="55" t="s">
        <v>60</v>
      </c>
    </row>
    <row r="62" spans="2:14" ht="29.4" x14ac:dyDescent="0.35">
      <c r="B62" s="55"/>
      <c r="N62" s="61" t="s">
        <v>76</v>
      </c>
    </row>
    <row r="63" spans="2:14" ht="15" x14ac:dyDescent="0.35">
      <c r="B63" s="58" t="s">
        <v>61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6"/>
    </row>
    <row r="64" spans="2:14" ht="15" x14ac:dyDescent="0.35">
      <c r="B64" s="58" t="s">
        <v>62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6"/>
    </row>
    <row r="65" spans="2:14" ht="15" x14ac:dyDescent="0.35">
      <c r="B65" s="58" t="s">
        <v>63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7"/>
    </row>
    <row r="66" spans="2:14" ht="15" x14ac:dyDescent="0.35">
      <c r="B66" s="58" t="s">
        <v>64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6"/>
    </row>
    <row r="67" spans="2:14" ht="15" x14ac:dyDescent="0.35">
      <c r="B67" s="58" t="s">
        <v>65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7"/>
    </row>
    <row r="68" spans="2:14" ht="15" x14ac:dyDescent="0.35">
      <c r="B68" s="58" t="s">
        <v>66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7"/>
    </row>
    <row r="69" spans="2:14" ht="15" x14ac:dyDescent="0.35">
      <c r="B69" s="58" t="s">
        <v>67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6"/>
    </row>
    <row r="70" spans="2:14" ht="15" x14ac:dyDescent="0.35">
      <c r="B70" s="58" t="s">
        <v>68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6"/>
    </row>
    <row r="71" spans="2:14" ht="15" x14ac:dyDescent="0.35">
      <c r="B71" s="58" t="s">
        <v>69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7"/>
    </row>
    <row r="72" spans="2:14" ht="15" x14ac:dyDescent="0.35">
      <c r="B72" s="58" t="s">
        <v>70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7"/>
    </row>
    <row r="73" spans="2:14" ht="15" x14ac:dyDescent="0.35">
      <c r="B73" s="58" t="s">
        <v>71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7"/>
    </row>
    <row r="74" spans="2:14" ht="15" x14ac:dyDescent="0.35">
      <c r="B74" s="58" t="s">
        <v>72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7"/>
    </row>
    <row r="75" spans="2:14" ht="15" x14ac:dyDescent="0.35">
      <c r="B75" s="58" t="s">
        <v>73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6"/>
    </row>
    <row r="76" spans="2:14" ht="15" x14ac:dyDescent="0.35">
      <c r="B76" s="58" t="s">
        <v>74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6"/>
    </row>
    <row r="77" spans="2:14" ht="15" x14ac:dyDescent="0.35">
      <c r="B77" s="58" t="s">
        <v>75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6"/>
    </row>
  </sheetData>
  <mergeCells count="1">
    <mergeCell ref="B45:O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77"/>
  <sheetViews>
    <sheetView showRowColHeaders="0" tabSelected="1" zoomScale="85" zoomScaleNormal="85" workbookViewId="0">
      <selection activeCell="C8" sqref="C8"/>
    </sheetView>
  </sheetViews>
  <sheetFormatPr defaultColWidth="0" defaultRowHeight="14.4" zeroHeight="1" x14ac:dyDescent="0.3"/>
  <cols>
    <col min="1" max="1" width="9.109375" customWidth="1"/>
    <col min="2" max="2" width="65.5546875" customWidth="1"/>
    <col min="3" max="3" width="35.33203125" customWidth="1"/>
    <col min="4" max="4" width="10.5546875" customWidth="1"/>
    <col min="5" max="5" width="30.88671875" customWidth="1"/>
    <col min="6" max="6" width="6.6640625" customWidth="1"/>
    <col min="7" max="7" width="0" hidden="1" customWidth="1"/>
  </cols>
  <sheetData>
    <row r="1" spans="1:22" x14ac:dyDescent="0.3">
      <c r="A1" s="1"/>
      <c r="B1" s="1"/>
      <c r="C1" s="2"/>
      <c r="D1" s="1"/>
      <c r="E1" s="1"/>
      <c r="F1" s="3"/>
      <c r="G1" s="1"/>
      <c r="H1" s="1"/>
      <c r="I1" s="1"/>
      <c r="J1" s="1"/>
      <c r="K1" s="1"/>
      <c r="L1" s="1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17.399999999999999" x14ac:dyDescent="0.3">
      <c r="A2" s="1"/>
      <c r="B2" s="51" t="s">
        <v>58</v>
      </c>
      <c r="C2" s="2"/>
      <c r="D2" s="1"/>
      <c r="E2" s="5"/>
      <c r="F2" s="6"/>
      <c r="G2" s="1"/>
      <c r="H2" s="1"/>
      <c r="I2" s="1"/>
      <c r="J2" s="1"/>
      <c r="K2" s="1"/>
      <c r="L2" s="1"/>
      <c r="M2" s="4"/>
      <c r="N2" s="1"/>
      <c r="O2" s="1"/>
      <c r="P2" s="1"/>
      <c r="Q2" s="1"/>
      <c r="R2" s="1"/>
      <c r="S2" s="1"/>
      <c r="T2" s="1"/>
      <c r="U2" s="1"/>
      <c r="V2" s="1"/>
    </row>
    <row r="3" spans="1:22" ht="21" x14ac:dyDescent="0.3">
      <c r="A3" s="1"/>
      <c r="B3" s="7" t="s">
        <v>59</v>
      </c>
      <c r="C3" s="77" t="str">
        <f>VLOOKUP(HLOOKUP(MAX(G37:L37),G37:L39,3,FALSE),D16:E21,1,FALSE)&amp;" "&amp;VLOOKUP(HLOOKUP(MAX(G37:L37),G37:L39,3,FALSE),D16:E21,2,FALSE)</f>
        <v>3 Cautious Introverts</v>
      </c>
      <c r="D3" s="78"/>
      <c r="E3" s="8"/>
      <c r="F3" s="1"/>
      <c r="G3" s="1"/>
      <c r="H3" s="1"/>
      <c r="I3" s="1"/>
      <c r="J3" s="9"/>
      <c r="K3" s="9"/>
      <c r="L3" s="9"/>
      <c r="M3" s="9"/>
      <c r="N3" s="1"/>
      <c r="O3" s="1"/>
      <c r="P3" s="1"/>
      <c r="Q3" s="1"/>
      <c r="R3" s="1"/>
      <c r="S3" s="1"/>
      <c r="T3" s="1"/>
      <c r="U3" s="1"/>
    </row>
    <row r="4" spans="1:22" ht="32.25" customHeight="1" x14ac:dyDescent="0.4">
      <c r="A4" s="1"/>
      <c r="B4" s="10"/>
      <c r="C4" s="11"/>
      <c r="D4" s="1"/>
      <c r="E4" s="12"/>
      <c r="F4" s="13"/>
      <c r="G4" s="1"/>
      <c r="H4" s="1"/>
      <c r="I4" s="1"/>
      <c r="J4" s="1"/>
      <c r="K4" s="9"/>
      <c r="L4" s="9"/>
      <c r="M4" s="14"/>
      <c r="N4" s="9"/>
      <c r="O4" s="1"/>
      <c r="P4" s="1"/>
      <c r="Q4" s="1"/>
      <c r="R4" s="1"/>
      <c r="S4" s="1"/>
      <c r="T4" s="1"/>
      <c r="U4" s="1"/>
      <c r="V4" s="1"/>
    </row>
    <row r="5" spans="1:22" ht="30" customHeight="1" x14ac:dyDescent="0.4">
      <c r="A5" s="1"/>
      <c r="B5" s="15"/>
      <c r="C5" s="11"/>
      <c r="D5" s="1"/>
      <c r="E5" s="12"/>
      <c r="F5" s="13"/>
      <c r="G5" s="1"/>
      <c r="H5" s="1"/>
      <c r="I5" s="1"/>
      <c r="J5" s="1"/>
      <c r="K5" s="9"/>
      <c r="L5" s="9"/>
      <c r="M5" s="14"/>
      <c r="N5" s="9"/>
      <c r="O5" s="1"/>
      <c r="P5" s="1"/>
      <c r="Q5" s="1"/>
      <c r="R5" s="1"/>
      <c r="S5" s="1"/>
      <c r="T5" s="1"/>
      <c r="U5" s="1"/>
      <c r="V5" s="1"/>
    </row>
    <row r="6" spans="1:22" ht="11.25" customHeight="1" x14ac:dyDescent="0.4">
      <c r="A6" s="1"/>
      <c r="B6" s="10"/>
      <c r="C6" s="11"/>
      <c r="D6" s="1"/>
      <c r="E6" s="12"/>
      <c r="F6" s="13"/>
      <c r="G6" s="1"/>
      <c r="H6" s="1"/>
      <c r="I6" s="1"/>
      <c r="J6" s="1"/>
      <c r="K6" s="9"/>
      <c r="L6" s="9"/>
      <c r="M6" s="14"/>
      <c r="N6" s="9"/>
      <c r="O6" s="1"/>
      <c r="P6" s="1"/>
      <c r="Q6" s="1"/>
      <c r="R6" s="1"/>
      <c r="S6" s="1"/>
      <c r="T6" s="1"/>
      <c r="U6" s="1"/>
      <c r="V6" s="1"/>
    </row>
    <row r="7" spans="1:22" ht="21" x14ac:dyDescent="0.4">
      <c r="A7" s="16"/>
      <c r="B7" s="17" t="s">
        <v>0</v>
      </c>
      <c r="C7" s="11"/>
      <c r="D7" s="1"/>
      <c r="E7" s="1"/>
      <c r="F7" s="18"/>
      <c r="G7" s="1"/>
      <c r="H7" s="1"/>
      <c r="I7" s="1"/>
      <c r="J7" s="1"/>
      <c r="K7" s="9"/>
      <c r="L7" s="9"/>
      <c r="M7" s="14"/>
      <c r="N7" s="9"/>
      <c r="O7" s="1"/>
      <c r="P7" s="1"/>
      <c r="Q7" s="1"/>
      <c r="R7" s="1"/>
      <c r="S7" s="1"/>
      <c r="T7" s="1"/>
      <c r="U7" s="1"/>
      <c r="V7" s="1"/>
    </row>
    <row r="8" spans="1:22" ht="15.6" x14ac:dyDescent="0.3">
      <c r="A8" s="19"/>
      <c r="B8" s="20" t="s">
        <v>1</v>
      </c>
      <c r="C8" s="52">
        <v>1</v>
      </c>
      <c r="D8" s="1"/>
      <c r="E8" s="21" t="s">
        <v>2</v>
      </c>
      <c r="F8" s="3"/>
      <c r="G8" s="1">
        <v>2.3010000000000002</v>
      </c>
      <c r="H8" s="1">
        <v>1.69</v>
      </c>
      <c r="I8" s="1">
        <v>0.64100000000000001</v>
      </c>
      <c r="J8" s="1">
        <v>3.5470000000000002</v>
      </c>
      <c r="K8" s="1">
        <v>0.53700000000000003</v>
      </c>
      <c r="L8" s="1">
        <v>3.4289999999999998</v>
      </c>
      <c r="M8" s="22">
        <f t="shared" ref="M8:M24" si="0">IF(C8=$G$43,5,(IF(C8=$G$44,4,IF(C8=$G$45,3,IF(C8=$G$46,2,IF(C8=$G$47,1,0))))))</f>
        <v>1</v>
      </c>
      <c r="N8" s="23"/>
      <c r="O8" s="23">
        <f t="shared" ref="O8:T23" si="1">$M8*G8</f>
        <v>2.3010000000000002</v>
      </c>
      <c r="P8" s="23">
        <f t="shared" si="1"/>
        <v>1.69</v>
      </c>
      <c r="Q8" s="23">
        <f t="shared" si="1"/>
        <v>0.64100000000000001</v>
      </c>
      <c r="R8" s="23">
        <f t="shared" si="1"/>
        <v>3.5470000000000002</v>
      </c>
      <c r="S8" s="23">
        <f t="shared" si="1"/>
        <v>0.53700000000000003</v>
      </c>
      <c r="T8" s="23">
        <f t="shared" si="1"/>
        <v>3.4289999999999998</v>
      </c>
      <c r="U8" s="23"/>
      <c r="V8" s="23"/>
    </row>
    <row r="9" spans="1:22" ht="15.6" x14ac:dyDescent="0.3">
      <c r="A9" s="19"/>
      <c r="B9" s="20" t="s">
        <v>3</v>
      </c>
      <c r="C9" s="52">
        <v>1</v>
      </c>
      <c r="D9" s="23"/>
      <c r="E9" s="24" t="s">
        <v>4</v>
      </c>
      <c r="F9" s="3"/>
      <c r="G9" s="1">
        <v>0.92900000000000005</v>
      </c>
      <c r="H9" s="1">
        <v>0.63100000000000001</v>
      </c>
      <c r="I9" s="1">
        <v>0.33900000000000002</v>
      </c>
      <c r="J9" s="1">
        <v>0.996</v>
      </c>
      <c r="K9" s="1">
        <v>0.315</v>
      </c>
      <c r="L9" s="1">
        <v>1.2350000000000001</v>
      </c>
      <c r="M9" s="22">
        <f t="shared" si="0"/>
        <v>1</v>
      </c>
      <c r="N9" s="23"/>
      <c r="O9" s="23">
        <f t="shared" si="1"/>
        <v>0.92900000000000005</v>
      </c>
      <c r="P9" s="23">
        <f t="shared" si="1"/>
        <v>0.63100000000000001</v>
      </c>
      <c r="Q9" s="23">
        <f t="shared" si="1"/>
        <v>0.33900000000000002</v>
      </c>
      <c r="R9" s="23">
        <f t="shared" si="1"/>
        <v>0.996</v>
      </c>
      <c r="S9" s="23">
        <f t="shared" si="1"/>
        <v>0.315</v>
      </c>
      <c r="T9" s="23">
        <f t="shared" si="1"/>
        <v>1.2350000000000001</v>
      </c>
      <c r="U9" s="23"/>
      <c r="V9" s="23"/>
    </row>
    <row r="10" spans="1:22" ht="15.6" x14ac:dyDescent="0.3">
      <c r="A10" s="19"/>
      <c r="B10" s="20" t="s">
        <v>5</v>
      </c>
      <c r="C10" s="52">
        <v>1</v>
      </c>
      <c r="D10" s="23"/>
      <c r="E10" s="25" t="s">
        <v>6</v>
      </c>
      <c r="F10" s="3"/>
      <c r="G10" s="1">
        <v>1.0640000000000001</v>
      </c>
      <c r="H10" s="1">
        <v>0.87</v>
      </c>
      <c r="I10" s="1">
        <v>0.59599999999999997</v>
      </c>
      <c r="J10" s="1">
        <v>0.97399999999999998</v>
      </c>
      <c r="K10" s="1">
        <v>0.67100000000000004</v>
      </c>
      <c r="L10" s="1">
        <v>1.8220000000000001</v>
      </c>
      <c r="M10" s="22">
        <f t="shared" si="0"/>
        <v>1</v>
      </c>
      <c r="N10" s="23"/>
      <c r="O10" s="23">
        <f t="shared" si="1"/>
        <v>1.0640000000000001</v>
      </c>
      <c r="P10" s="23">
        <f t="shared" si="1"/>
        <v>0.87</v>
      </c>
      <c r="Q10" s="23">
        <f t="shared" si="1"/>
        <v>0.59599999999999997</v>
      </c>
      <c r="R10" s="23">
        <f t="shared" si="1"/>
        <v>0.97399999999999998</v>
      </c>
      <c r="S10" s="23">
        <f t="shared" si="1"/>
        <v>0.67100000000000004</v>
      </c>
      <c r="T10" s="23">
        <f t="shared" si="1"/>
        <v>1.8220000000000001</v>
      </c>
      <c r="U10" s="23"/>
      <c r="V10" s="23"/>
    </row>
    <row r="11" spans="1:22" ht="15.6" x14ac:dyDescent="0.3">
      <c r="A11" s="19"/>
      <c r="B11" s="20" t="s">
        <v>7</v>
      </c>
      <c r="C11" s="52">
        <v>1</v>
      </c>
      <c r="D11" s="23"/>
      <c r="E11" s="25" t="s">
        <v>8</v>
      </c>
      <c r="F11" s="3"/>
      <c r="G11" s="1">
        <v>1.573</v>
      </c>
      <c r="H11" s="1">
        <v>1.3440000000000001</v>
      </c>
      <c r="I11" s="1">
        <v>1.1870000000000001</v>
      </c>
      <c r="J11" s="1">
        <v>1.694</v>
      </c>
      <c r="K11" s="1">
        <v>1.0680000000000001</v>
      </c>
      <c r="L11" s="1">
        <v>2.0209999999999999</v>
      </c>
      <c r="M11" s="22">
        <f t="shared" si="0"/>
        <v>1</v>
      </c>
      <c r="N11" s="23"/>
      <c r="O11" s="23">
        <f t="shared" si="1"/>
        <v>1.573</v>
      </c>
      <c r="P11" s="23">
        <f t="shared" si="1"/>
        <v>1.3440000000000001</v>
      </c>
      <c r="Q11" s="23">
        <f t="shared" si="1"/>
        <v>1.1870000000000001</v>
      </c>
      <c r="R11" s="23">
        <f t="shared" si="1"/>
        <v>1.694</v>
      </c>
      <c r="S11" s="23">
        <f t="shared" si="1"/>
        <v>1.0680000000000001</v>
      </c>
      <c r="T11" s="23">
        <f t="shared" si="1"/>
        <v>2.0209999999999999</v>
      </c>
      <c r="U11" s="23"/>
      <c r="V11" s="23"/>
    </row>
    <row r="12" spans="1:22" ht="15.6" x14ac:dyDescent="0.3">
      <c r="A12" s="19"/>
      <c r="B12" s="20" t="s">
        <v>9</v>
      </c>
      <c r="C12" s="52">
        <v>3</v>
      </c>
      <c r="D12" s="23"/>
      <c r="E12" s="25" t="s">
        <v>10</v>
      </c>
      <c r="F12" s="3"/>
      <c r="G12" s="1">
        <v>0.66400000000000003</v>
      </c>
      <c r="H12" s="1">
        <v>0.872</v>
      </c>
      <c r="I12" s="1">
        <v>0.23</v>
      </c>
      <c r="J12" s="1">
        <v>1.089</v>
      </c>
      <c r="K12" s="1">
        <v>0.46100000000000002</v>
      </c>
      <c r="L12" s="1">
        <v>0.80900000000000005</v>
      </c>
      <c r="M12" s="22">
        <f t="shared" si="0"/>
        <v>3</v>
      </c>
      <c r="N12" s="23"/>
      <c r="O12" s="23">
        <f t="shared" si="1"/>
        <v>1.992</v>
      </c>
      <c r="P12" s="23">
        <f t="shared" si="1"/>
        <v>2.6160000000000001</v>
      </c>
      <c r="Q12" s="23">
        <f t="shared" si="1"/>
        <v>0.69000000000000006</v>
      </c>
      <c r="R12" s="23">
        <f t="shared" si="1"/>
        <v>3.2669999999999999</v>
      </c>
      <c r="S12" s="23">
        <f t="shared" si="1"/>
        <v>1.383</v>
      </c>
      <c r="T12" s="23">
        <f t="shared" si="1"/>
        <v>2.427</v>
      </c>
      <c r="U12" s="23"/>
      <c r="V12" s="23"/>
    </row>
    <row r="13" spans="1:22" ht="15.6" x14ac:dyDescent="0.3">
      <c r="A13" s="19"/>
      <c r="B13" s="20" t="s">
        <v>11</v>
      </c>
      <c r="C13" s="52">
        <v>3</v>
      </c>
      <c r="D13" s="23"/>
      <c r="E13" s="26" t="s">
        <v>12</v>
      </c>
      <c r="F13" s="27"/>
      <c r="G13" s="1">
        <v>3.2570000000000001</v>
      </c>
      <c r="H13" s="1">
        <v>3.8769999999999998</v>
      </c>
      <c r="I13" s="1">
        <v>3.0739999999999998</v>
      </c>
      <c r="J13" s="1">
        <v>3.734</v>
      </c>
      <c r="K13" s="1">
        <v>3.3370000000000002</v>
      </c>
      <c r="L13" s="1">
        <v>3.774</v>
      </c>
      <c r="M13" s="22">
        <f t="shared" si="0"/>
        <v>3</v>
      </c>
      <c r="N13" s="23"/>
      <c r="O13" s="23">
        <f t="shared" si="1"/>
        <v>9.7710000000000008</v>
      </c>
      <c r="P13" s="23">
        <f t="shared" si="1"/>
        <v>11.631</v>
      </c>
      <c r="Q13" s="23">
        <f t="shared" si="1"/>
        <v>9.2219999999999995</v>
      </c>
      <c r="R13" s="23">
        <f t="shared" si="1"/>
        <v>11.202</v>
      </c>
      <c r="S13" s="23">
        <f t="shared" si="1"/>
        <v>10.011000000000001</v>
      </c>
      <c r="T13" s="23">
        <f t="shared" si="1"/>
        <v>11.321999999999999</v>
      </c>
      <c r="U13" s="23"/>
      <c r="V13" s="23"/>
    </row>
    <row r="14" spans="1:22" ht="15.6" x14ac:dyDescent="0.3">
      <c r="A14" s="19"/>
      <c r="B14" s="20" t="s">
        <v>13</v>
      </c>
      <c r="C14" s="52">
        <v>3</v>
      </c>
      <c r="D14" s="23"/>
      <c r="E14" s="23"/>
      <c r="F14" s="28"/>
      <c r="G14" s="1">
        <v>2.5550000000000002</v>
      </c>
      <c r="H14" s="1">
        <v>2.6080000000000001</v>
      </c>
      <c r="I14" s="1">
        <v>1.5840000000000001</v>
      </c>
      <c r="J14" s="1">
        <v>2.9420000000000002</v>
      </c>
      <c r="K14" s="1">
        <v>1.7230000000000001</v>
      </c>
      <c r="L14" s="1">
        <v>2.93</v>
      </c>
      <c r="M14" s="22">
        <f t="shared" si="0"/>
        <v>3</v>
      </c>
      <c r="N14" s="23"/>
      <c r="O14" s="23">
        <f t="shared" si="1"/>
        <v>7.6650000000000009</v>
      </c>
      <c r="P14" s="23">
        <f t="shared" si="1"/>
        <v>7.8239999999999998</v>
      </c>
      <c r="Q14" s="23">
        <f t="shared" si="1"/>
        <v>4.7520000000000007</v>
      </c>
      <c r="R14" s="23">
        <f t="shared" si="1"/>
        <v>8.8260000000000005</v>
      </c>
      <c r="S14" s="23">
        <f t="shared" si="1"/>
        <v>5.1690000000000005</v>
      </c>
      <c r="T14" s="23">
        <f t="shared" si="1"/>
        <v>8.7900000000000009</v>
      </c>
      <c r="U14" s="23"/>
      <c r="V14" s="23"/>
    </row>
    <row r="15" spans="1:22" ht="15.6" x14ac:dyDescent="0.3">
      <c r="A15" s="19"/>
      <c r="B15" s="20" t="s">
        <v>14</v>
      </c>
      <c r="C15" s="52">
        <v>2</v>
      </c>
      <c r="D15" s="23"/>
      <c r="E15" s="29" t="s">
        <v>59</v>
      </c>
      <c r="F15" s="30"/>
      <c r="G15" s="1">
        <v>3.137</v>
      </c>
      <c r="H15" s="1">
        <v>3.5179999999999998</v>
      </c>
      <c r="I15" s="1">
        <v>3.09</v>
      </c>
      <c r="J15" s="1">
        <v>3.617</v>
      </c>
      <c r="K15" s="1">
        <v>3.1110000000000002</v>
      </c>
      <c r="L15" s="1">
        <v>3.61</v>
      </c>
      <c r="M15" s="22">
        <f t="shared" si="0"/>
        <v>2</v>
      </c>
      <c r="N15" s="23"/>
      <c r="O15" s="23">
        <f t="shared" si="1"/>
        <v>6.274</v>
      </c>
      <c r="P15" s="23">
        <f t="shared" si="1"/>
        <v>7.0359999999999996</v>
      </c>
      <c r="Q15" s="23">
        <f t="shared" si="1"/>
        <v>6.18</v>
      </c>
      <c r="R15" s="23">
        <f t="shared" si="1"/>
        <v>7.234</v>
      </c>
      <c r="S15" s="23">
        <f t="shared" si="1"/>
        <v>6.2220000000000004</v>
      </c>
      <c r="T15" s="23">
        <f t="shared" si="1"/>
        <v>7.22</v>
      </c>
      <c r="U15" s="23"/>
      <c r="V15" s="23"/>
    </row>
    <row r="16" spans="1:22" ht="15.6" x14ac:dyDescent="0.3">
      <c r="A16" s="19"/>
      <c r="B16" s="20" t="s">
        <v>15</v>
      </c>
      <c r="C16" s="52">
        <v>5</v>
      </c>
      <c r="D16" s="31">
        <v>1</v>
      </c>
      <c r="E16" s="32" t="s">
        <v>56</v>
      </c>
      <c r="F16" s="30"/>
      <c r="G16" s="1">
        <v>2.4249999999999998</v>
      </c>
      <c r="H16" s="1">
        <v>2.3460000000000001</v>
      </c>
      <c r="I16" s="1">
        <v>2.6659999999999999</v>
      </c>
      <c r="J16" s="1">
        <v>1.87</v>
      </c>
      <c r="K16" s="1">
        <v>2.3420000000000001</v>
      </c>
      <c r="L16" s="1">
        <v>2.778</v>
      </c>
      <c r="M16" s="22">
        <f t="shared" si="0"/>
        <v>5</v>
      </c>
      <c r="N16" s="23"/>
      <c r="O16" s="23">
        <f t="shared" si="1"/>
        <v>12.125</v>
      </c>
      <c r="P16" s="23">
        <f t="shared" si="1"/>
        <v>11.73</v>
      </c>
      <c r="Q16" s="23">
        <f t="shared" si="1"/>
        <v>13.33</v>
      </c>
      <c r="R16" s="23">
        <f t="shared" si="1"/>
        <v>9.3500000000000014</v>
      </c>
      <c r="S16" s="23">
        <f t="shared" si="1"/>
        <v>11.71</v>
      </c>
      <c r="T16" s="23">
        <f t="shared" si="1"/>
        <v>13.89</v>
      </c>
      <c r="U16" s="23"/>
      <c r="V16" s="23"/>
    </row>
    <row r="17" spans="1:22" ht="15.6" x14ac:dyDescent="0.3">
      <c r="A17" s="19"/>
      <c r="B17" s="20" t="s">
        <v>16</v>
      </c>
      <c r="C17" s="52">
        <v>1</v>
      </c>
      <c r="D17" s="33">
        <v>2</v>
      </c>
      <c r="E17" s="34" t="s">
        <v>54</v>
      </c>
      <c r="F17" s="30"/>
      <c r="G17" s="1">
        <v>2.145</v>
      </c>
      <c r="H17" s="1">
        <v>2.0030000000000001</v>
      </c>
      <c r="I17" s="1">
        <v>1.665</v>
      </c>
      <c r="J17" s="1">
        <v>2.54</v>
      </c>
      <c r="K17" s="1">
        <v>1.472</v>
      </c>
      <c r="L17" s="1">
        <v>2.8119999999999998</v>
      </c>
      <c r="M17" s="22">
        <f t="shared" si="0"/>
        <v>1</v>
      </c>
      <c r="N17" s="23"/>
      <c r="O17" s="23">
        <f t="shared" si="1"/>
        <v>2.145</v>
      </c>
      <c r="P17" s="23">
        <f t="shared" si="1"/>
        <v>2.0030000000000001</v>
      </c>
      <c r="Q17" s="23">
        <f t="shared" si="1"/>
        <v>1.665</v>
      </c>
      <c r="R17" s="23">
        <f t="shared" si="1"/>
        <v>2.54</v>
      </c>
      <c r="S17" s="23">
        <f t="shared" si="1"/>
        <v>1.472</v>
      </c>
      <c r="T17" s="23">
        <f t="shared" si="1"/>
        <v>2.8119999999999998</v>
      </c>
      <c r="U17" s="23"/>
      <c r="V17" s="23"/>
    </row>
    <row r="18" spans="1:22" ht="15.6" x14ac:dyDescent="0.3">
      <c r="A18" s="19"/>
      <c r="B18" s="20" t="s">
        <v>17</v>
      </c>
      <c r="C18" s="52">
        <v>2</v>
      </c>
      <c r="D18" s="33">
        <v>3</v>
      </c>
      <c r="E18" s="34" t="s">
        <v>107</v>
      </c>
      <c r="F18" s="30"/>
      <c r="G18" s="1">
        <v>2.16</v>
      </c>
      <c r="H18" s="1">
        <v>1.9159999999999999</v>
      </c>
      <c r="I18" s="1">
        <v>1.7549999999999999</v>
      </c>
      <c r="J18" s="1">
        <v>2.3029999999999999</v>
      </c>
      <c r="K18" s="1">
        <v>2.1680000000000001</v>
      </c>
      <c r="L18" s="1">
        <v>2.6280000000000001</v>
      </c>
      <c r="M18" s="22">
        <f t="shared" si="0"/>
        <v>2</v>
      </c>
      <c r="N18" s="23"/>
      <c r="O18" s="23">
        <f t="shared" si="1"/>
        <v>4.32</v>
      </c>
      <c r="P18" s="23">
        <f t="shared" si="1"/>
        <v>3.8319999999999999</v>
      </c>
      <c r="Q18" s="23">
        <f t="shared" si="1"/>
        <v>3.51</v>
      </c>
      <c r="R18" s="23">
        <f t="shared" si="1"/>
        <v>4.6059999999999999</v>
      </c>
      <c r="S18" s="23">
        <f t="shared" si="1"/>
        <v>4.3360000000000003</v>
      </c>
      <c r="T18" s="23">
        <f t="shared" si="1"/>
        <v>5.2560000000000002</v>
      </c>
      <c r="U18" s="23"/>
      <c r="V18" s="23"/>
    </row>
    <row r="19" spans="1:22" ht="15.6" x14ac:dyDescent="0.3">
      <c r="A19" s="19"/>
      <c r="B19" s="20" t="s">
        <v>18</v>
      </c>
      <c r="C19" s="52">
        <v>5</v>
      </c>
      <c r="D19" s="33">
        <v>4</v>
      </c>
      <c r="E19" s="50" t="s">
        <v>53</v>
      </c>
      <c r="F19" s="30"/>
      <c r="G19" s="1">
        <v>2.0049999999999999</v>
      </c>
      <c r="H19" s="1">
        <v>2.0659999999999998</v>
      </c>
      <c r="I19" s="1">
        <v>2.2240000000000002</v>
      </c>
      <c r="J19" s="1">
        <v>1.5960000000000001</v>
      </c>
      <c r="K19" s="1">
        <v>2.0539999999999998</v>
      </c>
      <c r="L19" s="1">
        <v>2.1110000000000002</v>
      </c>
      <c r="M19" s="22">
        <f t="shared" si="0"/>
        <v>5</v>
      </c>
      <c r="N19" s="23"/>
      <c r="O19" s="23">
        <f t="shared" si="1"/>
        <v>10.024999999999999</v>
      </c>
      <c r="P19" s="23">
        <f t="shared" si="1"/>
        <v>10.329999999999998</v>
      </c>
      <c r="Q19" s="23">
        <f t="shared" si="1"/>
        <v>11.120000000000001</v>
      </c>
      <c r="R19" s="23">
        <f t="shared" si="1"/>
        <v>7.98</v>
      </c>
      <c r="S19" s="23">
        <f t="shared" si="1"/>
        <v>10.27</v>
      </c>
      <c r="T19" s="23">
        <f t="shared" si="1"/>
        <v>10.555000000000001</v>
      </c>
      <c r="U19" s="23"/>
      <c r="V19" s="23"/>
    </row>
    <row r="20" spans="1:22" ht="15.6" x14ac:dyDescent="0.3">
      <c r="A20" s="19"/>
      <c r="B20" s="20" t="s">
        <v>19</v>
      </c>
      <c r="C20" s="52">
        <v>1</v>
      </c>
      <c r="D20" s="33">
        <v>5</v>
      </c>
      <c r="E20" s="34" t="s">
        <v>52</v>
      </c>
      <c r="F20" s="30"/>
      <c r="G20" s="1">
        <v>1.5609999999999999</v>
      </c>
      <c r="H20" s="1">
        <v>1.2969999999999999</v>
      </c>
      <c r="I20" s="1">
        <v>1.0680000000000001</v>
      </c>
      <c r="J20" s="1">
        <v>1.7070000000000001</v>
      </c>
      <c r="K20" s="1">
        <v>1.627</v>
      </c>
      <c r="L20" s="1">
        <v>2.1240000000000001</v>
      </c>
      <c r="M20" s="22">
        <f t="shared" si="0"/>
        <v>1</v>
      </c>
      <c r="N20" s="23"/>
      <c r="O20" s="23">
        <f t="shared" si="1"/>
        <v>1.5609999999999999</v>
      </c>
      <c r="P20" s="23">
        <f t="shared" si="1"/>
        <v>1.2969999999999999</v>
      </c>
      <c r="Q20" s="23">
        <f t="shared" si="1"/>
        <v>1.0680000000000001</v>
      </c>
      <c r="R20" s="23">
        <f t="shared" si="1"/>
        <v>1.7070000000000001</v>
      </c>
      <c r="S20" s="23">
        <f t="shared" si="1"/>
        <v>1.627</v>
      </c>
      <c r="T20" s="23">
        <f t="shared" si="1"/>
        <v>2.1240000000000001</v>
      </c>
      <c r="U20" s="23"/>
      <c r="V20" s="23"/>
    </row>
    <row r="21" spans="1:22" ht="15.6" x14ac:dyDescent="0.3">
      <c r="A21" s="19"/>
      <c r="B21" s="20" t="s">
        <v>20</v>
      </c>
      <c r="C21" s="52">
        <v>5</v>
      </c>
      <c r="D21" s="33">
        <v>6</v>
      </c>
      <c r="E21" s="35" t="s">
        <v>55</v>
      </c>
      <c r="F21" s="27"/>
      <c r="G21" s="1">
        <v>4.1619999999999999</v>
      </c>
      <c r="H21" s="1">
        <v>4.2640000000000002</v>
      </c>
      <c r="I21" s="1">
        <v>4.2839999999999998</v>
      </c>
      <c r="J21" s="1">
        <v>4.8170000000000002</v>
      </c>
      <c r="K21" s="1">
        <v>4.585</v>
      </c>
      <c r="L21" s="1">
        <v>4.6870000000000003</v>
      </c>
      <c r="M21" s="22">
        <f t="shared" si="0"/>
        <v>5</v>
      </c>
      <c r="N21" s="23"/>
      <c r="O21" s="23">
        <f t="shared" si="1"/>
        <v>20.81</v>
      </c>
      <c r="P21" s="23">
        <f t="shared" si="1"/>
        <v>21.32</v>
      </c>
      <c r="Q21" s="23">
        <f t="shared" si="1"/>
        <v>21.419999999999998</v>
      </c>
      <c r="R21" s="23">
        <f t="shared" si="1"/>
        <v>24.085000000000001</v>
      </c>
      <c r="S21" s="23">
        <f t="shared" si="1"/>
        <v>22.925000000000001</v>
      </c>
      <c r="T21" s="23">
        <f t="shared" si="1"/>
        <v>23.435000000000002</v>
      </c>
      <c r="U21" s="23"/>
      <c r="V21" s="23"/>
    </row>
    <row r="22" spans="1:22" ht="26.4" x14ac:dyDescent="0.3">
      <c r="A22" s="19"/>
      <c r="B22" s="36" t="s">
        <v>22</v>
      </c>
      <c r="C22" s="52">
        <v>2</v>
      </c>
      <c r="D22" s="33" t="s">
        <v>21</v>
      </c>
      <c r="E22" s="23"/>
      <c r="F22" s="27"/>
      <c r="G22" s="1">
        <v>3.1080000000000001</v>
      </c>
      <c r="H22" s="1">
        <v>3.1469999999999998</v>
      </c>
      <c r="I22" s="1">
        <v>3.5539999999999998</v>
      </c>
      <c r="J22" s="1">
        <v>2.6139999999999999</v>
      </c>
      <c r="K22" s="1">
        <v>3.6709999999999998</v>
      </c>
      <c r="L22" s="1">
        <v>3.2389999999999999</v>
      </c>
      <c r="M22" s="22">
        <f t="shared" si="0"/>
        <v>2</v>
      </c>
      <c r="N22" s="23"/>
      <c r="O22" s="23">
        <f t="shared" si="1"/>
        <v>6.2160000000000002</v>
      </c>
      <c r="P22" s="23">
        <f t="shared" si="1"/>
        <v>6.2939999999999996</v>
      </c>
      <c r="Q22" s="23">
        <f t="shared" si="1"/>
        <v>7.1079999999999997</v>
      </c>
      <c r="R22" s="23">
        <f t="shared" si="1"/>
        <v>5.2279999999999998</v>
      </c>
      <c r="S22" s="23">
        <f t="shared" si="1"/>
        <v>7.3419999999999996</v>
      </c>
      <c r="T22" s="23">
        <f t="shared" si="1"/>
        <v>6.4779999999999998</v>
      </c>
      <c r="U22" s="23"/>
      <c r="V22" s="23"/>
    </row>
    <row r="23" spans="1:22" ht="15.6" x14ac:dyDescent="0.3">
      <c r="A23" s="1"/>
      <c r="B23" s="20" t="s">
        <v>23</v>
      </c>
      <c r="C23" s="52">
        <v>1</v>
      </c>
      <c r="D23" s="1"/>
      <c r="E23" s="1"/>
      <c r="F23" s="3"/>
      <c r="G23" s="1">
        <v>2.7450000000000001</v>
      </c>
      <c r="H23" s="1">
        <v>3.0110000000000001</v>
      </c>
      <c r="I23" s="1">
        <v>2.169</v>
      </c>
      <c r="J23" s="1">
        <v>3.391</v>
      </c>
      <c r="K23" s="1">
        <v>3.1890000000000001</v>
      </c>
      <c r="L23" s="1">
        <v>3.4169999999999998</v>
      </c>
      <c r="M23" s="22">
        <f t="shared" si="0"/>
        <v>1</v>
      </c>
      <c r="N23" s="1"/>
      <c r="O23" s="23">
        <f t="shared" si="1"/>
        <v>2.7450000000000001</v>
      </c>
      <c r="P23" s="23">
        <f t="shared" si="1"/>
        <v>3.0110000000000001</v>
      </c>
      <c r="Q23" s="23">
        <f t="shared" si="1"/>
        <v>2.169</v>
      </c>
      <c r="R23" s="23">
        <f t="shared" si="1"/>
        <v>3.391</v>
      </c>
      <c r="S23" s="23">
        <f t="shared" si="1"/>
        <v>3.1890000000000001</v>
      </c>
      <c r="T23" s="23">
        <f t="shared" si="1"/>
        <v>3.4169999999999998</v>
      </c>
      <c r="U23" s="1"/>
      <c r="V23" s="1"/>
    </row>
    <row r="24" spans="1:22" ht="15.6" x14ac:dyDescent="0.3">
      <c r="A24" s="1"/>
      <c r="B24" s="20" t="s">
        <v>24</v>
      </c>
      <c r="C24" s="52">
        <v>2</v>
      </c>
      <c r="D24" s="1"/>
      <c r="E24" s="37"/>
      <c r="F24" s="3"/>
      <c r="G24" s="1">
        <v>2.0219999999999998</v>
      </c>
      <c r="H24" s="1">
        <v>2.2080000000000002</v>
      </c>
      <c r="I24" s="1">
        <v>1.284</v>
      </c>
      <c r="J24" s="1">
        <v>2.4870000000000001</v>
      </c>
      <c r="K24" s="1">
        <v>1.2829999999999999</v>
      </c>
      <c r="L24" s="1">
        <v>2.863</v>
      </c>
      <c r="M24" s="22">
        <f t="shared" si="0"/>
        <v>2</v>
      </c>
      <c r="N24" s="1"/>
      <c r="O24" s="23">
        <f t="shared" ref="O24:T33" si="2">$M24*G24</f>
        <v>4.0439999999999996</v>
      </c>
      <c r="P24" s="23">
        <f t="shared" si="2"/>
        <v>4.4160000000000004</v>
      </c>
      <c r="Q24" s="23">
        <f t="shared" si="2"/>
        <v>2.5680000000000001</v>
      </c>
      <c r="R24" s="23">
        <f t="shared" si="2"/>
        <v>4.9740000000000002</v>
      </c>
      <c r="S24" s="23">
        <f t="shared" si="2"/>
        <v>2.5659999999999998</v>
      </c>
      <c r="T24" s="23">
        <f t="shared" si="2"/>
        <v>5.726</v>
      </c>
      <c r="U24" s="1"/>
      <c r="V24" s="1"/>
    </row>
    <row r="25" spans="1:22" ht="15.6" x14ac:dyDescent="0.3">
      <c r="A25" s="1"/>
      <c r="B25" s="38" t="s">
        <v>25</v>
      </c>
      <c r="C25" s="52" t="s">
        <v>49</v>
      </c>
      <c r="D25" s="1"/>
      <c r="E25" s="1"/>
      <c r="F25" s="3"/>
      <c r="G25" s="1">
        <v>0.625</v>
      </c>
      <c r="H25" s="1">
        <v>3.3450000000000002</v>
      </c>
      <c r="I25" s="1">
        <v>-3.2000000000000001E-2</v>
      </c>
      <c r="J25" s="1">
        <v>3.8069999999999999</v>
      </c>
      <c r="K25" s="1">
        <v>0.33900000000000002</v>
      </c>
      <c r="L25" s="1">
        <v>1.631</v>
      </c>
      <c r="M25" s="22">
        <f>IF(C25=$G$67,0,1)</f>
        <v>0</v>
      </c>
      <c r="N25" s="1"/>
      <c r="O25" s="23">
        <f t="shared" si="2"/>
        <v>0</v>
      </c>
      <c r="P25" s="23">
        <f t="shared" si="2"/>
        <v>0</v>
      </c>
      <c r="Q25" s="23">
        <f t="shared" si="2"/>
        <v>0</v>
      </c>
      <c r="R25" s="23">
        <f t="shared" si="2"/>
        <v>0</v>
      </c>
      <c r="S25" s="23">
        <f t="shared" si="2"/>
        <v>0</v>
      </c>
      <c r="T25" s="23">
        <f t="shared" si="2"/>
        <v>0</v>
      </c>
      <c r="U25" s="1"/>
      <c r="V25" s="1"/>
    </row>
    <row r="26" spans="1:22" ht="15.6" x14ac:dyDescent="0.3">
      <c r="A26" s="1"/>
      <c r="B26" s="38" t="s">
        <v>26</v>
      </c>
      <c r="C26" s="52" t="s">
        <v>49</v>
      </c>
      <c r="D26" s="1"/>
      <c r="E26" s="1"/>
      <c r="F26" s="3"/>
      <c r="G26" s="1">
        <v>0.126</v>
      </c>
      <c r="H26" s="1">
        <v>2.1789999999999998</v>
      </c>
      <c r="I26" s="1">
        <v>0.95499999999999996</v>
      </c>
      <c r="J26" s="1">
        <v>1.1759999999999999</v>
      </c>
      <c r="K26" s="1">
        <v>0.71599999999999997</v>
      </c>
      <c r="L26" s="1">
        <v>0.29399999999999998</v>
      </c>
      <c r="M26" s="22">
        <f t="shared" ref="M26:M31" si="3">IF(C26=$G$67,0,1)</f>
        <v>0</v>
      </c>
      <c r="N26" s="1"/>
      <c r="O26" s="23">
        <f t="shared" si="2"/>
        <v>0</v>
      </c>
      <c r="P26" s="23">
        <f t="shared" si="2"/>
        <v>0</v>
      </c>
      <c r="Q26" s="23">
        <f t="shared" si="2"/>
        <v>0</v>
      </c>
      <c r="R26" s="23">
        <f t="shared" si="2"/>
        <v>0</v>
      </c>
      <c r="S26" s="23">
        <f t="shared" si="2"/>
        <v>0</v>
      </c>
      <c r="T26" s="23">
        <f t="shared" si="2"/>
        <v>0</v>
      </c>
      <c r="U26" s="1"/>
      <c r="V26" s="1"/>
    </row>
    <row r="27" spans="1:22" ht="15.6" x14ac:dyDescent="0.3">
      <c r="A27" s="1"/>
      <c r="B27" s="38" t="s">
        <v>27</v>
      </c>
      <c r="C27" s="52" t="s">
        <v>50</v>
      </c>
      <c r="D27" s="1"/>
      <c r="E27" s="1"/>
      <c r="F27" s="3"/>
      <c r="G27" s="1">
        <v>0.34899999999999998</v>
      </c>
      <c r="H27" s="1">
        <v>2.3660000000000001</v>
      </c>
      <c r="I27" s="1">
        <v>0.8</v>
      </c>
      <c r="J27" s="1">
        <v>1.802</v>
      </c>
      <c r="K27" s="1">
        <v>2.589</v>
      </c>
      <c r="L27" s="1">
        <v>0.17799999999999999</v>
      </c>
      <c r="M27" s="22">
        <f t="shared" si="3"/>
        <v>1</v>
      </c>
      <c r="N27" s="1"/>
      <c r="O27" s="23">
        <f t="shared" si="2"/>
        <v>0.34899999999999998</v>
      </c>
      <c r="P27" s="23">
        <f t="shared" si="2"/>
        <v>2.3660000000000001</v>
      </c>
      <c r="Q27" s="23">
        <f t="shared" si="2"/>
        <v>0.8</v>
      </c>
      <c r="R27" s="23">
        <f t="shared" si="2"/>
        <v>1.802</v>
      </c>
      <c r="S27" s="23">
        <f t="shared" si="2"/>
        <v>2.589</v>
      </c>
      <c r="T27" s="23">
        <f t="shared" si="2"/>
        <v>0.17799999999999999</v>
      </c>
      <c r="U27" s="1"/>
      <c r="V27" s="1"/>
    </row>
    <row r="28" spans="1:22" ht="15.6" x14ac:dyDescent="0.3">
      <c r="A28" s="1"/>
      <c r="B28" s="38" t="s">
        <v>28</v>
      </c>
      <c r="C28" s="52" t="s">
        <v>49</v>
      </c>
      <c r="D28" s="1"/>
      <c r="E28" s="1"/>
      <c r="F28" s="3"/>
      <c r="G28" s="1">
        <v>-0.81799999999999995</v>
      </c>
      <c r="H28" s="1">
        <v>-1.1659999999999999</v>
      </c>
      <c r="I28" s="1">
        <v>-0.63700000000000001</v>
      </c>
      <c r="J28" s="1">
        <v>1.919</v>
      </c>
      <c r="K28" s="1">
        <v>-0.63100000000000001</v>
      </c>
      <c r="L28" s="1">
        <v>-0.14199999999999999</v>
      </c>
      <c r="M28" s="22">
        <f t="shared" si="3"/>
        <v>0</v>
      </c>
      <c r="N28" s="39"/>
      <c r="O28" s="23">
        <f t="shared" si="2"/>
        <v>0</v>
      </c>
      <c r="P28" s="23">
        <f t="shared" si="2"/>
        <v>0</v>
      </c>
      <c r="Q28" s="23">
        <f t="shared" si="2"/>
        <v>0</v>
      </c>
      <c r="R28" s="23">
        <f t="shared" si="2"/>
        <v>0</v>
      </c>
      <c r="S28" s="23">
        <f t="shared" si="2"/>
        <v>0</v>
      </c>
      <c r="T28" s="23">
        <f t="shared" si="2"/>
        <v>0</v>
      </c>
      <c r="U28" s="1"/>
      <c r="V28" s="1"/>
    </row>
    <row r="29" spans="1:22" ht="15.6" x14ac:dyDescent="0.3">
      <c r="A29" s="1"/>
      <c r="B29" s="38" t="s">
        <v>29</v>
      </c>
      <c r="C29" s="52" t="s">
        <v>50</v>
      </c>
      <c r="D29" s="1"/>
      <c r="E29" s="1"/>
      <c r="F29" s="3"/>
      <c r="G29" s="1">
        <v>0.98699999999999999</v>
      </c>
      <c r="H29" s="1">
        <v>3.5339999999999998</v>
      </c>
      <c r="I29" s="1">
        <v>0.58899999999999997</v>
      </c>
      <c r="J29" s="1">
        <v>3.6150000000000002</v>
      </c>
      <c r="K29" s="1">
        <v>3.3580000000000001</v>
      </c>
      <c r="L29" s="1">
        <v>1.3029999999999999</v>
      </c>
      <c r="M29" s="22">
        <f t="shared" si="3"/>
        <v>1</v>
      </c>
      <c r="N29" s="39"/>
      <c r="O29" s="23">
        <f t="shared" si="2"/>
        <v>0.98699999999999999</v>
      </c>
      <c r="P29" s="23">
        <f t="shared" si="2"/>
        <v>3.5339999999999998</v>
      </c>
      <c r="Q29" s="23">
        <f t="shared" si="2"/>
        <v>0.58899999999999997</v>
      </c>
      <c r="R29" s="23">
        <f t="shared" si="2"/>
        <v>3.6150000000000002</v>
      </c>
      <c r="S29" s="23">
        <f t="shared" si="2"/>
        <v>3.3580000000000001</v>
      </c>
      <c r="T29" s="23">
        <f t="shared" si="2"/>
        <v>1.3029999999999999</v>
      </c>
      <c r="U29" s="1"/>
      <c r="V29" s="1"/>
    </row>
    <row r="30" spans="1:22" ht="15.6" x14ac:dyDescent="0.3">
      <c r="A30" s="1"/>
      <c r="B30" s="38" t="s">
        <v>30</v>
      </c>
      <c r="C30" s="52" t="s">
        <v>50</v>
      </c>
      <c r="D30" s="1"/>
      <c r="E30" s="1"/>
      <c r="F30" s="40"/>
      <c r="G30" s="1">
        <v>1.4999999999999999E-2</v>
      </c>
      <c r="H30" s="1">
        <v>2.1080000000000001</v>
      </c>
      <c r="I30" s="1">
        <v>-0.152</v>
      </c>
      <c r="J30" s="1">
        <v>1.6040000000000001</v>
      </c>
      <c r="K30" s="1">
        <v>1.873</v>
      </c>
      <c r="L30" s="1">
        <v>1.6E-2</v>
      </c>
      <c r="M30" s="22">
        <f t="shared" si="3"/>
        <v>1</v>
      </c>
      <c r="N30" s="1"/>
      <c r="O30" s="23">
        <f t="shared" si="2"/>
        <v>1.4999999999999999E-2</v>
      </c>
      <c r="P30" s="23">
        <f t="shared" si="2"/>
        <v>2.1080000000000001</v>
      </c>
      <c r="Q30" s="23">
        <f t="shared" si="2"/>
        <v>-0.152</v>
      </c>
      <c r="R30" s="23">
        <f t="shared" si="2"/>
        <v>1.6040000000000001</v>
      </c>
      <c r="S30" s="23">
        <f t="shared" si="2"/>
        <v>1.873</v>
      </c>
      <c r="T30" s="23">
        <f t="shared" si="2"/>
        <v>1.6E-2</v>
      </c>
      <c r="U30" s="1"/>
      <c r="V30" s="1"/>
    </row>
    <row r="31" spans="1:22" ht="15.6" x14ac:dyDescent="0.3">
      <c r="A31" s="1"/>
      <c r="B31" s="38" t="s">
        <v>31</v>
      </c>
      <c r="C31" s="52" t="s">
        <v>49</v>
      </c>
      <c r="D31" s="1"/>
      <c r="E31" s="1"/>
      <c r="F31" s="41"/>
      <c r="G31" s="1">
        <v>1.018</v>
      </c>
      <c r="H31" s="1">
        <v>3.4460000000000002</v>
      </c>
      <c r="I31" s="1">
        <v>1.609</v>
      </c>
      <c r="J31" s="1">
        <v>3.5070000000000001</v>
      </c>
      <c r="K31" s="1">
        <v>3.1920000000000002</v>
      </c>
      <c r="L31" s="1">
        <v>1.234</v>
      </c>
      <c r="M31" s="22">
        <f t="shared" si="3"/>
        <v>0</v>
      </c>
      <c r="N31" s="1"/>
      <c r="O31" s="23">
        <f t="shared" si="2"/>
        <v>0</v>
      </c>
      <c r="P31" s="23">
        <f t="shared" si="2"/>
        <v>0</v>
      </c>
      <c r="Q31" s="23">
        <f t="shared" si="2"/>
        <v>0</v>
      </c>
      <c r="R31" s="23">
        <f t="shared" si="2"/>
        <v>0</v>
      </c>
      <c r="S31" s="23">
        <f t="shared" si="2"/>
        <v>0</v>
      </c>
      <c r="T31" s="23">
        <f t="shared" si="2"/>
        <v>0</v>
      </c>
      <c r="U31" s="1"/>
      <c r="V31" s="1"/>
    </row>
    <row r="32" spans="1:22" ht="15.6" x14ac:dyDescent="0.3">
      <c r="A32" s="1"/>
      <c r="B32" s="42" t="s">
        <v>57</v>
      </c>
      <c r="C32" s="52" t="s">
        <v>51</v>
      </c>
      <c r="D32" s="1"/>
      <c r="E32" s="1"/>
      <c r="F32" s="43"/>
      <c r="G32" s="1">
        <v>1.825</v>
      </c>
      <c r="H32" s="1">
        <v>1.06</v>
      </c>
      <c r="I32" s="1">
        <v>1.006</v>
      </c>
      <c r="J32" s="1">
        <v>2.2730000000000001</v>
      </c>
      <c r="K32" s="1">
        <v>3.004</v>
      </c>
      <c r="L32" s="1">
        <v>2.0310000000000001</v>
      </c>
      <c r="M32" s="22">
        <f>IF(C32=$G$50,0,(IF(C32=$G$51,1,"error")))</f>
        <v>0</v>
      </c>
      <c r="N32" s="1"/>
      <c r="O32" s="23">
        <f t="shared" si="2"/>
        <v>0</v>
      </c>
      <c r="P32" s="23">
        <f t="shared" si="2"/>
        <v>0</v>
      </c>
      <c r="Q32" s="23">
        <f t="shared" si="2"/>
        <v>0</v>
      </c>
      <c r="R32" s="23">
        <f t="shared" si="2"/>
        <v>0</v>
      </c>
      <c r="S32" s="23">
        <f t="shared" si="2"/>
        <v>0</v>
      </c>
      <c r="T32" s="23">
        <f t="shared" si="2"/>
        <v>0</v>
      </c>
      <c r="U32" s="1"/>
      <c r="V32" s="1"/>
    </row>
    <row r="33" spans="1:22" ht="26.4" x14ac:dyDescent="0.3">
      <c r="A33" s="1"/>
      <c r="B33" s="44" t="s">
        <v>33</v>
      </c>
      <c r="C33" s="52" t="s">
        <v>42</v>
      </c>
      <c r="D33" s="1"/>
      <c r="E33" s="1"/>
      <c r="F33" s="43"/>
      <c r="G33" s="1">
        <v>-2E-3</v>
      </c>
      <c r="H33" s="1">
        <v>0</v>
      </c>
      <c r="I33" s="1">
        <v>-1E-3</v>
      </c>
      <c r="J33" s="1">
        <v>2E-3</v>
      </c>
      <c r="K33" s="1">
        <v>0</v>
      </c>
      <c r="L33" s="1">
        <v>5.0000000000000001E-3</v>
      </c>
      <c r="M33" s="22">
        <f>IF(C33=$G$54,365,(IF(C33=$G$55,260,IF(C33=$G$56,130,IF(C33=$G$57,52,IF(C33=$G$58,30,IF(C33=$G$59,12,IF(C33=$G$60,5,IF(C33=$G$61,3,0)))))))))</f>
        <v>30</v>
      </c>
      <c r="N33" s="1"/>
      <c r="O33" s="23">
        <f t="shared" si="2"/>
        <v>-0.06</v>
      </c>
      <c r="P33" s="23">
        <f t="shared" si="2"/>
        <v>0</v>
      </c>
      <c r="Q33" s="23">
        <f t="shared" si="2"/>
        <v>-0.03</v>
      </c>
      <c r="R33" s="23">
        <f t="shared" si="2"/>
        <v>0.06</v>
      </c>
      <c r="S33" s="23">
        <f t="shared" si="2"/>
        <v>0</v>
      </c>
      <c r="T33" s="23">
        <f t="shared" si="2"/>
        <v>0.15</v>
      </c>
      <c r="U33" s="1"/>
      <c r="V33" s="1"/>
    </row>
    <row r="34" spans="1:22" ht="15.6" x14ac:dyDescent="0.3">
      <c r="A34" s="1"/>
      <c r="B34" s="1"/>
      <c r="C34" s="2"/>
      <c r="D34" s="1"/>
      <c r="E34" s="1"/>
      <c r="F34" s="3"/>
      <c r="G34" s="1"/>
      <c r="H34" s="1"/>
      <c r="I34" s="1"/>
      <c r="J34" s="1"/>
      <c r="K34" s="1"/>
      <c r="L34" s="1"/>
      <c r="M34" s="22">
        <f>INDEX(H54:H64,MATCH(C33,G54:G64,0))</f>
        <v>30</v>
      </c>
      <c r="N34" s="1"/>
      <c r="O34" s="1"/>
      <c r="P34" s="1"/>
      <c r="Q34" s="1"/>
      <c r="R34" s="1"/>
      <c r="S34" s="1"/>
      <c r="T34" s="1"/>
      <c r="U34" s="1"/>
      <c r="V34" s="1"/>
    </row>
    <row r="35" spans="1:22" hidden="1" x14ac:dyDescent="0.3">
      <c r="A35" s="1"/>
      <c r="B35" s="1"/>
      <c r="C35" s="2"/>
      <c r="D35" s="1"/>
      <c r="E35" s="1"/>
      <c r="F35" s="43"/>
      <c r="G35" s="1">
        <v>-63.443300000000001</v>
      </c>
      <c r="H35" s="1">
        <v>-71.441100000000006</v>
      </c>
      <c r="I35" s="1">
        <v>-47.7896</v>
      </c>
      <c r="J35" s="1">
        <v>-88.426199999999994</v>
      </c>
      <c r="K35" s="1">
        <v>-59.687100000000001</v>
      </c>
      <c r="L35" s="1">
        <v>-96.134900000000002</v>
      </c>
      <c r="M35" s="4"/>
      <c r="N35" s="1"/>
      <c r="O35" s="1"/>
      <c r="P35" s="1"/>
      <c r="Q35" s="1"/>
      <c r="R35" s="1"/>
      <c r="S35" s="1"/>
      <c r="T35" s="1"/>
      <c r="U35" s="1"/>
      <c r="V35" s="1"/>
    </row>
    <row r="36" spans="1:22" hidden="1" x14ac:dyDescent="0.3">
      <c r="A36" s="1"/>
      <c r="B36" s="1"/>
      <c r="C36" s="2"/>
      <c r="D36" s="1"/>
      <c r="E36" s="1"/>
      <c r="F36" s="43"/>
      <c r="G36" s="1"/>
      <c r="H36" s="1"/>
      <c r="I36" s="1"/>
      <c r="J36" s="1"/>
      <c r="K36" s="1"/>
      <c r="L36" s="1"/>
      <c r="M36" s="4"/>
      <c r="N36" s="1"/>
      <c r="O36" s="1"/>
      <c r="P36" s="1"/>
      <c r="Q36" s="1"/>
      <c r="R36" s="1"/>
      <c r="S36" s="1"/>
      <c r="T36" s="1"/>
      <c r="U36" s="1"/>
      <c r="V36" s="1"/>
    </row>
    <row r="37" spans="1:22" hidden="1" x14ac:dyDescent="0.3">
      <c r="A37" s="1"/>
      <c r="B37" s="1"/>
      <c r="C37" s="2"/>
      <c r="D37" s="1"/>
      <c r="E37" s="1"/>
      <c r="F37" s="3"/>
      <c r="G37" s="45">
        <f t="shared" ref="G37:L37" si="4">SUM(O8:O33)+G35</f>
        <v>33.407699999999998</v>
      </c>
      <c r="H37" s="45">
        <f t="shared" si="4"/>
        <v>34.44189999999999</v>
      </c>
      <c r="I37" s="45">
        <f t="shared" si="4"/>
        <v>40.982399999999991</v>
      </c>
      <c r="J37" s="45">
        <f t="shared" si="4"/>
        <v>20.255800000000022</v>
      </c>
      <c r="K37" s="45">
        <f t="shared" si="4"/>
        <v>38.945900000000023</v>
      </c>
      <c r="L37" s="45">
        <f t="shared" si="4"/>
        <v>17.471099999999993</v>
      </c>
      <c r="M37" s="4"/>
      <c r="N37" s="1"/>
      <c r="O37" s="1"/>
      <c r="P37" s="1"/>
      <c r="Q37" s="1"/>
      <c r="R37" s="1"/>
      <c r="S37" s="1"/>
      <c r="T37" s="1"/>
      <c r="U37" s="1"/>
      <c r="V37" s="1"/>
    </row>
    <row r="38" spans="1:22" hidden="1" x14ac:dyDescent="0.3">
      <c r="A38" s="1"/>
      <c r="B38" s="1"/>
      <c r="C38" s="2"/>
      <c r="D38" s="1"/>
      <c r="E38" s="1"/>
      <c r="F38" s="3"/>
      <c r="G38" s="1">
        <v>1</v>
      </c>
      <c r="H38" s="1">
        <v>2</v>
      </c>
      <c r="I38" s="1">
        <v>3</v>
      </c>
      <c r="J38" s="1">
        <v>4</v>
      </c>
      <c r="K38" s="1">
        <v>5</v>
      </c>
      <c r="L38" s="1">
        <v>6</v>
      </c>
      <c r="M38" s="4"/>
      <c r="N38" s="1"/>
      <c r="O38" s="1"/>
      <c r="P38" s="1"/>
      <c r="Q38" s="1"/>
      <c r="R38" s="1"/>
      <c r="S38" s="1"/>
      <c r="T38" s="1"/>
      <c r="U38" s="1"/>
      <c r="V38" s="1"/>
    </row>
    <row r="39" spans="1:22" ht="15.6" hidden="1" x14ac:dyDescent="0.3">
      <c r="A39" s="1"/>
      <c r="B39" s="1"/>
      <c r="C39" s="2"/>
      <c r="D39" s="1"/>
      <c r="E39" s="1"/>
      <c r="F39" s="3"/>
      <c r="G39" s="46">
        <v>1</v>
      </c>
      <c r="H39" s="46">
        <v>2</v>
      </c>
      <c r="I39" s="46">
        <v>3</v>
      </c>
      <c r="J39" s="46">
        <v>4</v>
      </c>
      <c r="K39" s="46">
        <v>5</v>
      </c>
      <c r="L39" s="46">
        <v>6</v>
      </c>
      <c r="M39" s="4"/>
      <c r="N39" s="1"/>
      <c r="O39" s="1"/>
      <c r="P39" s="1"/>
      <c r="Q39" s="1"/>
      <c r="R39" s="1"/>
      <c r="S39" s="1"/>
      <c r="T39" s="1"/>
      <c r="U39" s="1"/>
      <c r="V39" s="1"/>
    </row>
    <row r="40" spans="1:22" hidden="1" x14ac:dyDescent="0.3">
      <c r="A40" s="1"/>
      <c r="B40" s="1"/>
      <c r="C40" s="2"/>
      <c r="D40" s="1"/>
      <c r="E40" s="1"/>
      <c r="F40" s="3"/>
      <c r="G40" s="1"/>
      <c r="H40" s="1"/>
      <c r="I40" s="1"/>
      <c r="J40" s="1"/>
      <c r="K40" s="1"/>
      <c r="L40" s="1"/>
      <c r="M40" s="4"/>
      <c r="N40" s="1"/>
      <c r="O40" s="1"/>
      <c r="P40" s="1"/>
      <c r="Q40" s="1"/>
      <c r="R40" s="1"/>
      <c r="S40" s="1"/>
      <c r="T40" s="1"/>
      <c r="U40" s="1"/>
      <c r="V40" s="1"/>
    </row>
    <row r="41" spans="1:22" hidden="1" x14ac:dyDescent="0.3">
      <c r="A41" s="1"/>
      <c r="B41" s="1"/>
      <c r="C41" s="2"/>
      <c r="D41" s="1"/>
      <c r="E41" s="1"/>
      <c r="F41" s="3"/>
      <c r="G41" s="1"/>
      <c r="H41" s="1"/>
      <c r="I41" s="1"/>
      <c r="J41" s="1"/>
      <c r="K41" s="1"/>
      <c r="L41" s="1"/>
      <c r="M41" s="4"/>
      <c r="N41" s="1"/>
      <c r="O41" s="1"/>
      <c r="P41" s="1"/>
      <c r="Q41" s="1"/>
      <c r="R41" s="1"/>
      <c r="S41" s="1"/>
      <c r="T41" s="1"/>
      <c r="U41" s="1"/>
      <c r="V41" s="1"/>
    </row>
    <row r="42" spans="1:22" hidden="1" x14ac:dyDescent="0.3">
      <c r="A42" s="1"/>
      <c r="B42" s="1"/>
      <c r="C42" s="2"/>
      <c r="D42" s="1"/>
      <c r="E42" s="1"/>
      <c r="F42" s="3"/>
      <c r="G42" s="4" t="s">
        <v>35</v>
      </c>
      <c r="H42" s="1"/>
      <c r="I42" s="1"/>
      <c r="J42" s="1"/>
      <c r="K42" s="1"/>
      <c r="L42" s="1"/>
      <c r="M42" s="4"/>
      <c r="N42" s="1"/>
      <c r="O42" s="1"/>
      <c r="P42" s="1"/>
      <c r="Q42" s="1"/>
      <c r="R42" s="1"/>
      <c r="S42" s="1"/>
      <c r="T42" s="1"/>
      <c r="U42" s="1"/>
      <c r="V42" s="1"/>
    </row>
    <row r="43" spans="1:22" hidden="1" x14ac:dyDescent="0.3">
      <c r="A43" s="1"/>
      <c r="B43" s="1"/>
      <c r="C43" s="2"/>
      <c r="D43" s="1"/>
      <c r="E43" s="1"/>
      <c r="F43" s="3"/>
      <c r="G43" s="47">
        <v>5</v>
      </c>
      <c r="H43" s="1"/>
      <c r="I43" s="1"/>
      <c r="J43" s="1"/>
      <c r="K43" s="1"/>
      <c r="L43" s="1"/>
      <c r="M43" s="4"/>
      <c r="N43" s="1"/>
      <c r="O43" s="1"/>
      <c r="P43" s="1"/>
      <c r="Q43" s="1"/>
      <c r="R43" s="1"/>
      <c r="S43" s="1"/>
      <c r="T43" s="1"/>
      <c r="U43" s="1"/>
      <c r="V43" s="1"/>
    </row>
    <row r="44" spans="1:22" hidden="1" x14ac:dyDescent="0.3">
      <c r="A44" s="1"/>
      <c r="B44" s="1"/>
      <c r="C44" s="2"/>
      <c r="D44" s="1"/>
      <c r="E44" s="1"/>
      <c r="F44" s="3"/>
      <c r="G44" s="48">
        <v>4</v>
      </c>
      <c r="H44" s="1"/>
      <c r="I44" s="1"/>
      <c r="J44" s="1"/>
      <c r="K44" s="1"/>
      <c r="L44" s="1"/>
      <c r="M44" s="4"/>
      <c r="N44" s="1"/>
      <c r="O44" s="1"/>
      <c r="P44" s="1"/>
      <c r="Q44" s="1"/>
      <c r="R44" s="1"/>
      <c r="S44" s="1"/>
      <c r="T44" s="1"/>
      <c r="U44" s="1"/>
      <c r="V44" s="1"/>
    </row>
    <row r="45" spans="1:22" hidden="1" x14ac:dyDescent="0.3">
      <c r="A45" s="1"/>
      <c r="B45" s="1"/>
      <c r="C45" s="2"/>
      <c r="D45" s="1"/>
      <c r="E45" s="1"/>
      <c r="F45" s="3"/>
      <c r="G45" s="48">
        <v>3</v>
      </c>
      <c r="H45" s="1"/>
      <c r="I45" s="1"/>
      <c r="J45" s="1"/>
      <c r="K45" s="1"/>
      <c r="L45" s="1"/>
      <c r="M45" s="4"/>
      <c r="N45" s="1"/>
      <c r="O45" s="1"/>
      <c r="P45" s="1"/>
      <c r="Q45" s="1"/>
      <c r="R45" s="1"/>
      <c r="S45" s="1"/>
      <c r="T45" s="1"/>
      <c r="U45" s="1"/>
      <c r="V45" s="1"/>
    </row>
    <row r="46" spans="1:22" hidden="1" x14ac:dyDescent="0.3">
      <c r="A46" s="1"/>
      <c r="B46" s="1"/>
      <c r="C46" s="2"/>
      <c r="D46" s="1"/>
      <c r="E46" s="1"/>
      <c r="F46" s="3"/>
      <c r="G46" s="48">
        <v>2</v>
      </c>
      <c r="H46" s="1"/>
      <c r="I46" s="1"/>
      <c r="J46" s="1"/>
      <c r="K46" s="1"/>
      <c r="L46" s="1"/>
      <c r="M46" s="4"/>
      <c r="N46" s="1"/>
      <c r="O46" s="1"/>
      <c r="P46" s="1"/>
      <c r="Q46" s="1"/>
      <c r="R46" s="1"/>
      <c r="S46" s="1"/>
      <c r="T46" s="1"/>
      <c r="U46" s="1"/>
      <c r="V46" s="1"/>
    </row>
    <row r="47" spans="1:22" hidden="1" x14ac:dyDescent="0.3">
      <c r="A47" s="1"/>
      <c r="B47" s="1"/>
      <c r="C47" s="2"/>
      <c r="D47" s="1"/>
      <c r="E47" s="1"/>
      <c r="F47" s="3"/>
      <c r="G47" s="48">
        <v>1</v>
      </c>
      <c r="H47" s="1"/>
      <c r="I47" s="1"/>
      <c r="J47" s="1"/>
      <c r="K47" s="1"/>
      <c r="L47" s="1"/>
      <c r="M47" s="4"/>
      <c r="N47" s="1"/>
      <c r="O47" s="1"/>
      <c r="P47" s="1"/>
      <c r="Q47" s="1"/>
      <c r="R47" s="1"/>
      <c r="S47" s="1"/>
      <c r="T47" s="1"/>
      <c r="U47" s="1"/>
      <c r="V47" s="1"/>
    </row>
    <row r="48" spans="1:22" hidden="1" x14ac:dyDescent="0.3">
      <c r="A48" s="1"/>
      <c r="B48" s="1"/>
      <c r="C48" s="2"/>
      <c r="D48" s="1"/>
      <c r="E48" s="1"/>
      <c r="F48" s="3"/>
      <c r="G48" s="1"/>
      <c r="H48" s="1"/>
      <c r="I48" s="1"/>
      <c r="J48" s="1"/>
      <c r="K48" s="1"/>
      <c r="L48" s="1"/>
      <c r="M48" s="4"/>
      <c r="N48" s="1"/>
      <c r="O48" s="1"/>
      <c r="P48" s="1"/>
      <c r="Q48" s="1"/>
      <c r="R48" s="1"/>
      <c r="S48" s="1"/>
      <c r="T48" s="1"/>
      <c r="U48" s="1"/>
      <c r="V48" s="1"/>
    </row>
    <row r="49" spans="1:22" hidden="1" x14ac:dyDescent="0.3">
      <c r="A49" s="1"/>
      <c r="B49" s="1"/>
      <c r="C49" s="2"/>
      <c r="D49" s="1"/>
      <c r="E49" s="1"/>
      <c r="F49" s="3"/>
      <c r="G49" s="4" t="s">
        <v>36</v>
      </c>
      <c r="H49" s="1"/>
      <c r="I49" s="1"/>
      <c r="J49" s="1"/>
      <c r="K49" s="1"/>
      <c r="L49" s="1"/>
      <c r="M49" s="4"/>
      <c r="N49" s="1"/>
      <c r="O49" s="1"/>
      <c r="P49" s="1"/>
      <c r="Q49" s="1"/>
      <c r="R49" s="1"/>
      <c r="S49" s="1"/>
      <c r="T49" s="1"/>
      <c r="U49" s="1"/>
      <c r="V49" s="1"/>
    </row>
    <row r="50" spans="1:22" hidden="1" x14ac:dyDescent="0.3">
      <c r="A50" s="1"/>
      <c r="B50" s="1"/>
      <c r="C50" s="2"/>
      <c r="D50" s="1"/>
      <c r="E50" s="1"/>
      <c r="F50" s="3"/>
      <c r="G50" s="4" t="s">
        <v>51</v>
      </c>
      <c r="H50" s="1"/>
      <c r="I50" s="1"/>
      <c r="J50" s="1"/>
      <c r="K50" s="1"/>
      <c r="L50" s="1"/>
      <c r="M50" s="4"/>
      <c r="N50" s="1"/>
      <c r="O50" s="1"/>
      <c r="P50" s="1"/>
      <c r="Q50" s="1"/>
      <c r="R50" s="1"/>
      <c r="S50" s="1"/>
      <c r="T50" s="1"/>
      <c r="U50" s="1"/>
      <c r="V50" s="1"/>
    </row>
    <row r="51" spans="1:22" hidden="1" x14ac:dyDescent="0.3">
      <c r="A51" s="1"/>
      <c r="B51" s="1"/>
      <c r="C51" s="2"/>
      <c r="D51" s="1"/>
      <c r="E51" s="1"/>
      <c r="F51" s="3"/>
      <c r="G51" s="4" t="s">
        <v>32</v>
      </c>
      <c r="H51" s="1"/>
      <c r="I51" s="1"/>
      <c r="J51" s="1"/>
      <c r="K51" s="1"/>
      <c r="L51" s="1"/>
      <c r="M51" s="4"/>
      <c r="N51" s="1"/>
      <c r="O51" s="1"/>
      <c r="P51" s="1"/>
      <c r="Q51" s="1"/>
      <c r="R51" s="1"/>
      <c r="S51" s="1"/>
      <c r="T51" s="1"/>
      <c r="U51" s="1"/>
      <c r="V51" s="1"/>
    </row>
    <row r="52" spans="1:22" hidden="1" x14ac:dyDescent="0.3">
      <c r="A52" s="1"/>
      <c r="B52" s="1"/>
      <c r="C52" s="2"/>
      <c r="D52" s="1"/>
      <c r="E52" s="1"/>
      <c r="F52" s="3"/>
      <c r="G52" s="1"/>
      <c r="H52" s="1"/>
      <c r="I52" s="1"/>
      <c r="J52" s="1"/>
      <c r="K52" s="1"/>
      <c r="L52" s="1"/>
      <c r="M52" s="4"/>
      <c r="N52" s="1"/>
      <c r="O52" s="1"/>
      <c r="P52" s="1"/>
      <c r="Q52" s="1"/>
      <c r="R52" s="1"/>
      <c r="S52" s="1"/>
      <c r="T52" s="1"/>
      <c r="U52" s="1"/>
      <c r="V52" s="1"/>
    </row>
    <row r="53" spans="1:22" hidden="1" x14ac:dyDescent="0.3">
      <c r="A53" s="1"/>
      <c r="B53" s="1"/>
      <c r="C53" s="2"/>
      <c r="D53" s="1"/>
      <c r="E53" s="1"/>
      <c r="F53" s="3"/>
      <c r="G53" s="4" t="s">
        <v>37</v>
      </c>
      <c r="H53" s="1"/>
      <c r="I53" s="1"/>
      <c r="J53" s="1"/>
      <c r="K53" s="1"/>
      <c r="L53" s="1"/>
      <c r="M53" s="4"/>
      <c r="N53" s="1"/>
      <c r="O53" s="1"/>
      <c r="P53" s="1"/>
      <c r="Q53" s="1"/>
      <c r="R53" s="1"/>
      <c r="S53" s="1"/>
      <c r="T53" s="1"/>
      <c r="U53" s="1"/>
      <c r="V53" s="1"/>
    </row>
    <row r="54" spans="1:22" hidden="1" x14ac:dyDescent="0.3">
      <c r="A54" s="1"/>
      <c r="B54" s="1"/>
      <c r="C54" s="2"/>
      <c r="D54" s="1"/>
      <c r="E54" s="1"/>
      <c r="F54" s="3"/>
      <c r="G54" s="49" t="s">
        <v>38</v>
      </c>
      <c r="H54" s="1">
        <v>365</v>
      </c>
      <c r="I54" s="1"/>
      <c r="J54" s="1"/>
      <c r="K54" s="1"/>
      <c r="L54" s="1"/>
      <c r="M54" s="4"/>
      <c r="N54" s="1"/>
      <c r="O54" s="1"/>
      <c r="P54" s="1"/>
      <c r="Q54" s="1"/>
      <c r="R54" s="1"/>
      <c r="S54" s="1"/>
      <c r="T54" s="1"/>
      <c r="U54" s="1"/>
      <c r="V54" s="1"/>
    </row>
    <row r="55" spans="1:22" hidden="1" x14ac:dyDescent="0.3">
      <c r="A55" s="1"/>
      <c r="B55" s="1"/>
      <c r="C55" s="2"/>
      <c r="D55" s="1"/>
      <c r="E55" s="1"/>
      <c r="F55" s="3"/>
      <c r="G55" s="49" t="s">
        <v>39</v>
      </c>
      <c r="H55" s="1">
        <v>260</v>
      </c>
      <c r="I55" s="1"/>
      <c r="J55" s="1"/>
      <c r="K55" s="1"/>
      <c r="L55" s="1"/>
      <c r="M55" s="4"/>
      <c r="N55" s="1"/>
      <c r="O55" s="1"/>
      <c r="P55" s="1"/>
      <c r="Q55" s="1"/>
      <c r="R55" s="1"/>
      <c r="S55" s="1"/>
      <c r="T55" s="1"/>
      <c r="U55" s="1"/>
      <c r="V55" s="1"/>
    </row>
    <row r="56" spans="1:22" hidden="1" x14ac:dyDescent="0.3">
      <c r="A56" s="1"/>
      <c r="B56" s="1"/>
      <c r="C56" s="2"/>
      <c r="D56" s="1"/>
      <c r="E56" s="1"/>
      <c r="F56" s="3"/>
      <c r="G56" s="49" t="s">
        <v>40</v>
      </c>
      <c r="H56" s="1">
        <v>130</v>
      </c>
      <c r="I56" s="1"/>
      <c r="J56" s="1"/>
      <c r="K56" s="1"/>
      <c r="L56" s="1"/>
      <c r="M56" s="4"/>
      <c r="N56" s="1"/>
      <c r="O56" s="1"/>
      <c r="P56" s="1"/>
      <c r="Q56" s="1"/>
      <c r="R56" s="1"/>
      <c r="S56" s="1"/>
      <c r="T56" s="1"/>
      <c r="U56" s="1"/>
      <c r="V56" s="1"/>
    </row>
    <row r="57" spans="1:22" hidden="1" x14ac:dyDescent="0.3">
      <c r="A57" s="1"/>
      <c r="B57" s="1"/>
      <c r="C57" s="2"/>
      <c r="D57" s="1"/>
      <c r="E57" s="1"/>
      <c r="F57" s="3"/>
      <c r="G57" s="49" t="s">
        <v>41</v>
      </c>
      <c r="H57" s="1">
        <v>52</v>
      </c>
      <c r="I57" s="1"/>
      <c r="J57" s="1"/>
      <c r="K57" s="1"/>
      <c r="L57" s="1"/>
      <c r="M57" s="4"/>
      <c r="N57" s="1"/>
      <c r="O57" s="1"/>
      <c r="P57" s="1"/>
      <c r="Q57" s="1"/>
      <c r="R57" s="1"/>
      <c r="S57" s="1"/>
      <c r="T57" s="1"/>
      <c r="U57" s="1"/>
      <c r="V57" s="1"/>
    </row>
    <row r="58" spans="1:22" hidden="1" x14ac:dyDescent="0.3">
      <c r="A58" s="1"/>
      <c r="B58" s="1"/>
      <c r="C58" s="2"/>
      <c r="D58" s="1"/>
      <c r="E58" s="1"/>
      <c r="F58" s="3"/>
      <c r="G58" s="49" t="s">
        <v>42</v>
      </c>
      <c r="H58" s="1">
        <v>30</v>
      </c>
      <c r="I58" s="1"/>
      <c r="J58" s="1"/>
      <c r="K58" s="1"/>
      <c r="L58" s="1"/>
      <c r="M58" s="4"/>
      <c r="N58" s="1"/>
      <c r="O58" s="1"/>
      <c r="P58" s="1"/>
      <c r="Q58" s="1"/>
      <c r="R58" s="1"/>
      <c r="S58" s="1"/>
      <c r="T58" s="1"/>
      <c r="U58" s="1"/>
      <c r="V58" s="1"/>
    </row>
    <row r="59" spans="1:22" hidden="1" x14ac:dyDescent="0.3">
      <c r="A59" s="1"/>
      <c r="B59" s="1"/>
      <c r="C59" s="2"/>
      <c r="D59" s="1"/>
      <c r="E59" s="1"/>
      <c r="F59" s="3"/>
      <c r="G59" s="49" t="s">
        <v>43</v>
      </c>
      <c r="H59" s="1">
        <v>12</v>
      </c>
      <c r="I59" s="1"/>
      <c r="J59" s="1"/>
      <c r="K59" s="1"/>
      <c r="L59" s="1"/>
      <c r="M59" s="4"/>
      <c r="N59" s="1"/>
      <c r="O59" s="1"/>
      <c r="P59" s="1"/>
      <c r="Q59" s="1"/>
      <c r="R59" s="1"/>
      <c r="S59" s="1"/>
      <c r="T59" s="1"/>
      <c r="U59" s="1"/>
      <c r="V59" s="1"/>
    </row>
    <row r="60" spans="1:22" hidden="1" x14ac:dyDescent="0.3">
      <c r="A60" s="1"/>
      <c r="B60" s="1"/>
      <c r="C60" s="2"/>
      <c r="D60" s="1"/>
      <c r="E60" s="1"/>
      <c r="F60" s="3"/>
      <c r="G60" s="49" t="s">
        <v>44</v>
      </c>
      <c r="H60" s="1">
        <v>5</v>
      </c>
      <c r="I60" s="1"/>
      <c r="J60" s="1"/>
      <c r="K60" s="1"/>
      <c r="L60" s="1"/>
      <c r="M60" s="4"/>
      <c r="N60" s="1"/>
      <c r="O60" s="1"/>
      <c r="P60" s="1"/>
      <c r="Q60" s="1"/>
      <c r="R60" s="1"/>
      <c r="S60" s="1"/>
      <c r="T60" s="1"/>
      <c r="U60" s="1"/>
      <c r="V60" s="1"/>
    </row>
    <row r="61" spans="1:22" hidden="1" x14ac:dyDescent="0.3">
      <c r="A61" s="1"/>
      <c r="B61" s="1"/>
      <c r="C61" s="2"/>
      <c r="D61" s="1"/>
      <c r="E61" s="1"/>
      <c r="F61" s="3"/>
      <c r="G61" s="49" t="s">
        <v>34</v>
      </c>
      <c r="H61" s="1">
        <v>3</v>
      </c>
      <c r="I61" s="1"/>
      <c r="J61" s="1"/>
      <c r="K61" s="1"/>
      <c r="L61" s="1"/>
      <c r="M61" s="4"/>
      <c r="N61" s="1"/>
      <c r="O61" s="1"/>
      <c r="P61" s="1"/>
      <c r="Q61" s="1"/>
      <c r="R61" s="1"/>
      <c r="S61" s="1"/>
      <c r="T61" s="1"/>
      <c r="U61" s="1"/>
      <c r="V61" s="1"/>
    </row>
    <row r="62" spans="1:22" hidden="1" x14ac:dyDescent="0.3">
      <c r="A62" s="1"/>
      <c r="B62" s="1"/>
      <c r="C62" s="2"/>
      <c r="D62" s="1"/>
      <c r="E62" s="1"/>
      <c r="F62" s="3"/>
      <c r="G62" s="49" t="s">
        <v>45</v>
      </c>
      <c r="H62" s="1">
        <v>2</v>
      </c>
      <c r="I62" s="1"/>
      <c r="J62" s="1"/>
      <c r="K62" s="1"/>
      <c r="L62" s="1"/>
      <c r="M62" s="4"/>
      <c r="N62" s="1"/>
      <c r="O62" s="1"/>
      <c r="P62" s="1"/>
      <c r="Q62" s="1"/>
      <c r="R62" s="1"/>
      <c r="S62" s="1"/>
      <c r="T62" s="1"/>
      <c r="U62" s="1"/>
      <c r="V62" s="1"/>
    </row>
    <row r="63" spans="1:22" hidden="1" x14ac:dyDescent="0.3">
      <c r="A63" s="1"/>
      <c r="B63" s="1"/>
      <c r="C63" s="2"/>
      <c r="D63" s="1"/>
      <c r="E63" s="1"/>
      <c r="F63" s="3"/>
      <c r="G63" s="49" t="s">
        <v>46</v>
      </c>
      <c r="H63" s="1">
        <v>1</v>
      </c>
      <c r="I63" s="1"/>
      <c r="J63" s="1"/>
      <c r="K63" s="1"/>
      <c r="L63" s="1"/>
      <c r="M63" s="4"/>
      <c r="N63" s="1"/>
      <c r="O63" s="1"/>
      <c r="P63" s="1"/>
      <c r="Q63" s="1"/>
      <c r="R63" s="1"/>
      <c r="S63" s="1"/>
      <c r="T63" s="1"/>
      <c r="U63" s="1"/>
      <c r="V63" s="1"/>
    </row>
    <row r="64" spans="1:22" hidden="1" x14ac:dyDescent="0.3">
      <c r="A64" s="1"/>
      <c r="B64" s="1"/>
      <c r="C64" s="2"/>
      <c r="D64" s="1"/>
      <c r="E64" s="1"/>
      <c r="F64" s="3"/>
      <c r="G64" s="49" t="s">
        <v>47</v>
      </c>
      <c r="H64" s="1">
        <v>0</v>
      </c>
      <c r="I64" s="1"/>
      <c r="J64" s="1"/>
      <c r="K64" s="1"/>
      <c r="L64" s="1"/>
      <c r="M64" s="4"/>
      <c r="N64" s="1"/>
      <c r="O64" s="1"/>
      <c r="P64" s="1"/>
      <c r="Q64" s="1"/>
      <c r="R64" s="1"/>
      <c r="S64" s="1"/>
      <c r="T64" s="1"/>
      <c r="U64" s="1"/>
      <c r="V64" s="1"/>
    </row>
    <row r="65" spans="1:22" hidden="1" x14ac:dyDescent="0.3">
      <c r="A65" s="1"/>
      <c r="B65" s="1"/>
      <c r="C65" s="2"/>
      <c r="D65" s="1"/>
      <c r="E65" s="1"/>
      <c r="F65" s="3"/>
      <c r="G65" s="1"/>
      <c r="H65" s="1"/>
      <c r="I65" s="1"/>
      <c r="J65" s="1"/>
      <c r="K65" s="1"/>
      <c r="L65" s="1"/>
      <c r="M65" s="4"/>
      <c r="N65" s="1"/>
      <c r="O65" s="1"/>
      <c r="P65" s="1"/>
      <c r="Q65" s="1"/>
      <c r="R65" s="1"/>
      <c r="S65" s="1"/>
      <c r="T65" s="1"/>
      <c r="U65" s="1"/>
      <c r="V65" s="1"/>
    </row>
    <row r="66" spans="1:22" hidden="1" x14ac:dyDescent="0.3">
      <c r="A66" s="1"/>
      <c r="B66" s="1"/>
      <c r="C66" s="2"/>
      <c r="D66" s="1"/>
      <c r="E66" s="1"/>
      <c r="F66" s="3"/>
      <c r="G66" s="1" t="s">
        <v>48</v>
      </c>
      <c r="H66" s="1"/>
      <c r="I66" s="1"/>
      <c r="J66" s="1"/>
      <c r="K66" s="1"/>
      <c r="L66" s="1"/>
      <c r="M66" s="4"/>
      <c r="N66" s="1"/>
      <c r="O66" s="1"/>
      <c r="P66" s="1"/>
      <c r="Q66" s="1"/>
      <c r="R66" s="1"/>
      <c r="S66" s="1"/>
      <c r="T66" s="1"/>
      <c r="U66" s="1"/>
      <c r="V66" s="1"/>
    </row>
    <row r="67" spans="1:22" hidden="1" x14ac:dyDescent="0.3">
      <c r="A67" s="1"/>
      <c r="B67" s="1"/>
      <c r="C67" s="2"/>
      <c r="D67" s="1"/>
      <c r="E67" s="1"/>
      <c r="F67" s="3"/>
      <c r="G67" s="1" t="s">
        <v>49</v>
      </c>
      <c r="H67" s="1"/>
      <c r="I67" s="1"/>
      <c r="J67" s="1"/>
      <c r="K67" s="1"/>
      <c r="L67" s="1"/>
      <c r="M67" s="4"/>
      <c r="N67" s="1"/>
      <c r="O67" s="1"/>
      <c r="P67" s="1"/>
      <c r="Q67" s="1"/>
      <c r="R67" s="1"/>
      <c r="S67" s="1"/>
      <c r="T67" s="1"/>
      <c r="U67" s="1"/>
      <c r="V67" s="1"/>
    </row>
    <row r="68" spans="1:22" hidden="1" x14ac:dyDescent="0.3">
      <c r="A68" s="1"/>
      <c r="B68" s="1"/>
      <c r="C68" s="2"/>
      <c r="D68" s="1"/>
      <c r="E68" s="1"/>
      <c r="F68" s="3"/>
      <c r="G68" s="1" t="s">
        <v>50</v>
      </c>
      <c r="H68" s="1"/>
      <c r="I68" s="1"/>
      <c r="J68" s="1"/>
      <c r="K68" s="1"/>
      <c r="L68" s="1"/>
      <c r="M68" s="4"/>
      <c r="N68" s="1"/>
      <c r="O68" s="1"/>
      <c r="P68" s="1"/>
      <c r="Q68" s="1"/>
      <c r="R68" s="1"/>
      <c r="S68" s="1"/>
      <c r="T68" s="1"/>
      <c r="U68" s="1"/>
      <c r="V68" s="1"/>
    </row>
    <row r="69" spans="1:22" hidden="1" x14ac:dyDescent="0.3">
      <c r="A69" s="1"/>
      <c r="B69" s="1"/>
      <c r="C69" s="2"/>
      <c r="D69" s="1"/>
      <c r="E69" s="1"/>
      <c r="F69" s="3"/>
      <c r="G69" s="1"/>
      <c r="H69" s="1"/>
      <c r="I69" s="1"/>
      <c r="J69" s="1"/>
      <c r="K69" s="1"/>
      <c r="L69" s="1"/>
      <c r="M69" s="4"/>
      <c r="N69" s="1"/>
      <c r="O69" s="1"/>
      <c r="P69" s="1"/>
      <c r="Q69" s="1"/>
      <c r="R69" s="1"/>
      <c r="S69" s="1"/>
      <c r="T69" s="1"/>
      <c r="U69" s="1"/>
      <c r="V69" s="1"/>
    </row>
    <row r="70" spans="1:22" hidden="1" x14ac:dyDescent="0.3">
      <c r="A70" s="1"/>
      <c r="B70" s="1"/>
      <c r="C70" s="2"/>
      <c r="D70" s="1"/>
      <c r="E70" s="1"/>
      <c r="F70" s="3"/>
      <c r="G70" s="1"/>
      <c r="H70" s="1"/>
      <c r="I70" s="1"/>
      <c r="J70" s="1"/>
      <c r="K70" s="1"/>
      <c r="L70" s="1"/>
      <c r="M70" s="4"/>
      <c r="N70" s="1"/>
      <c r="O70" s="1"/>
      <c r="P70" s="1"/>
      <c r="Q70" s="1"/>
      <c r="R70" s="1"/>
      <c r="S70" s="1"/>
      <c r="T70" s="1"/>
      <c r="U70" s="1"/>
      <c r="V70" s="1"/>
    </row>
    <row r="71" spans="1:22" hidden="1" x14ac:dyDescent="0.3">
      <c r="A71" s="1"/>
      <c r="B71" s="1"/>
      <c r="C71" s="2"/>
      <c r="D71" s="1"/>
      <c r="E71" s="1"/>
      <c r="F71" s="3"/>
      <c r="G71" s="1"/>
      <c r="H71" s="1"/>
      <c r="I71" s="1"/>
      <c r="J71" s="1"/>
      <c r="K71" s="1"/>
      <c r="L71" s="1"/>
      <c r="M71" s="4"/>
      <c r="N71" s="1"/>
      <c r="O71" s="1"/>
      <c r="P71" s="1"/>
      <c r="Q71" s="1"/>
      <c r="R71" s="1"/>
      <c r="S71" s="1"/>
      <c r="T71" s="1"/>
      <c r="U71" s="1"/>
      <c r="V71" s="1"/>
    </row>
    <row r="72" spans="1:22" hidden="1" x14ac:dyDescent="0.3">
      <c r="A72" s="1"/>
      <c r="B72" s="1"/>
      <c r="C72" s="2"/>
      <c r="D72" s="1"/>
      <c r="E72" s="1"/>
      <c r="F72" s="3"/>
      <c r="G72" s="1"/>
      <c r="H72" s="1"/>
      <c r="I72" s="1"/>
      <c r="J72" s="1"/>
      <c r="K72" s="1"/>
      <c r="L72" s="1"/>
      <c r="M72" s="4"/>
      <c r="N72" s="1"/>
      <c r="O72" s="1"/>
      <c r="P72" s="1"/>
      <c r="Q72" s="1"/>
      <c r="R72" s="1"/>
      <c r="S72" s="1"/>
      <c r="T72" s="1"/>
      <c r="U72" s="1"/>
      <c r="V72" s="1"/>
    </row>
    <row r="73" spans="1:22" hidden="1" x14ac:dyDescent="0.3">
      <c r="A73" s="1"/>
      <c r="B73" s="1"/>
      <c r="C73" s="2"/>
      <c r="D73" s="1"/>
      <c r="E73" s="1"/>
      <c r="F73" s="3"/>
      <c r="G73" s="1"/>
      <c r="H73" s="1"/>
      <c r="I73" s="1"/>
      <c r="J73" s="1"/>
      <c r="K73" s="1"/>
      <c r="L73" s="1"/>
      <c r="M73" s="4"/>
      <c r="N73" s="1"/>
      <c r="O73" s="1"/>
      <c r="P73" s="1"/>
      <c r="Q73" s="1"/>
      <c r="R73" s="1"/>
      <c r="S73" s="1"/>
      <c r="T73" s="1"/>
      <c r="U73" s="1"/>
      <c r="V73" s="1"/>
    </row>
    <row r="74" spans="1:22" hidden="1" x14ac:dyDescent="0.3">
      <c r="A74" s="1"/>
      <c r="B74" s="1"/>
      <c r="C74" s="2"/>
      <c r="D74" s="1"/>
      <c r="E74" s="1"/>
      <c r="F74" s="3"/>
      <c r="G74" s="1"/>
      <c r="H74" s="1"/>
      <c r="I74" s="1"/>
      <c r="J74" s="1"/>
      <c r="K74" s="1"/>
      <c r="L74" s="1"/>
      <c r="M74" s="4"/>
      <c r="N74" s="1"/>
      <c r="O74" s="1"/>
      <c r="P74" s="1"/>
      <c r="Q74" s="1"/>
      <c r="R74" s="1"/>
      <c r="S74" s="1"/>
      <c r="T74" s="1"/>
      <c r="U74" s="1"/>
      <c r="V74" s="1"/>
    </row>
    <row r="75" spans="1:22" hidden="1" x14ac:dyDescent="0.3">
      <c r="A75" s="1"/>
      <c r="B75" s="1"/>
      <c r="C75" s="2"/>
      <c r="D75" s="1"/>
      <c r="E75" s="1"/>
      <c r="F75" s="3"/>
      <c r="G75" s="1"/>
      <c r="H75" s="1"/>
      <c r="I75" s="1"/>
      <c r="J75" s="1"/>
      <c r="K75" s="1"/>
      <c r="L75" s="1"/>
      <c r="M75" s="4"/>
      <c r="N75" s="1"/>
      <c r="O75" s="1"/>
      <c r="P75" s="1"/>
      <c r="Q75" s="1"/>
      <c r="R75" s="1"/>
      <c r="S75" s="1"/>
      <c r="T75" s="1"/>
      <c r="U75" s="1"/>
      <c r="V75" s="1"/>
    </row>
    <row r="76" spans="1:22" hidden="1" x14ac:dyDescent="0.3">
      <c r="A76" s="1"/>
      <c r="B76" s="1"/>
      <c r="C76" s="2"/>
      <c r="D76" s="1"/>
      <c r="E76" s="1"/>
      <c r="F76" s="3"/>
      <c r="G76" s="1"/>
      <c r="H76" s="1"/>
      <c r="I76" s="1"/>
      <c r="J76" s="1"/>
      <c r="K76" s="1"/>
      <c r="L76" s="1"/>
      <c r="M76" s="4"/>
      <c r="N76" s="1"/>
      <c r="O76" s="1"/>
      <c r="P76" s="1"/>
      <c r="Q76" s="1"/>
      <c r="R76" s="1"/>
      <c r="S76" s="1"/>
      <c r="T76" s="1"/>
      <c r="U76" s="1"/>
      <c r="V76" s="1"/>
    </row>
    <row r="77" spans="1:22" hidden="1" x14ac:dyDescent="0.3">
      <c r="A77" s="1"/>
      <c r="B77" s="1"/>
      <c r="C77" s="2"/>
      <c r="D77" s="1"/>
      <c r="E77" s="1"/>
      <c r="F77" s="3"/>
      <c r="G77" s="1"/>
      <c r="H77" s="1"/>
      <c r="I77" s="1"/>
      <c r="J77" s="1"/>
      <c r="K77" s="1"/>
      <c r="L77" s="1"/>
      <c r="M77" s="4"/>
      <c r="N77" s="1"/>
      <c r="O77" s="1"/>
      <c r="P77" s="1"/>
      <c r="Q77" s="1"/>
      <c r="R77" s="1"/>
      <c r="S77" s="1"/>
      <c r="T77" s="1"/>
      <c r="U77" s="1"/>
      <c r="V77" s="1"/>
    </row>
  </sheetData>
  <sheetProtection password="CC54" sheet="1" objects="1" scenarios="1" selectLockedCells="1"/>
  <protectedRanges>
    <protectedRange sqref="E24 E16:E21 C8:C33 M8:M34" name="Range1_1"/>
  </protectedRanges>
  <mergeCells count="1">
    <mergeCell ref="C3:D3"/>
  </mergeCells>
  <dataValidations count="4">
    <dataValidation type="list" allowBlank="1" showInputMessage="1" showErrorMessage="1" errorTitle="Error" error="Please, type in a number between 1 and 5" sqref="C8:C24" xr:uid="{00000000-0002-0000-0100-000000000000}">
      <formula1>$G$43:$G$47</formula1>
    </dataValidation>
    <dataValidation type="list" allowBlank="1" showInputMessage="1" showErrorMessage="1" errorTitle="Error" error="Please, type in a number between 1 and 5" sqref="C32" xr:uid="{00000000-0002-0000-0100-000001000000}">
      <formula1>$G$50:$G$51</formula1>
    </dataValidation>
    <dataValidation type="list" allowBlank="1" showInputMessage="1" showErrorMessage="1" errorTitle="Error" error="Please, type in a number between 1 and 5" sqref="C33" xr:uid="{00000000-0002-0000-0100-000002000000}">
      <formula1>$G$54:$G$64</formula1>
    </dataValidation>
    <dataValidation type="list" allowBlank="1" showInputMessage="1" showErrorMessage="1" errorTitle="Error" error="Please, type in a number between 1 and 5" sqref="C25:C31" xr:uid="{00000000-0002-0000-0100-000003000000}">
      <formula1>$G$67:$G$68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BD5847333AFF4BA2EF52D25B4E3238" ma:contentTypeVersion="12" ma:contentTypeDescription="Create a new document." ma:contentTypeScope="" ma:versionID="f1ec1b7889e76414ba8a4277b6cd40da">
  <xsd:schema xmlns:xsd="http://www.w3.org/2001/XMLSchema" xmlns:xs="http://www.w3.org/2001/XMLSchema" xmlns:p="http://schemas.microsoft.com/office/2006/metadata/properties" xmlns:ns2="a6b0e031-7083-4916-9b3c-72f305173614" xmlns:ns3="9cd7076f-ca8d-41f4-a707-9b2b14e33614" targetNamespace="http://schemas.microsoft.com/office/2006/metadata/properties" ma:root="true" ma:fieldsID="bc20f692d4376d5adfecdd6d78a8b1b8" ns2:_="" ns3:_="">
    <xsd:import namespace="a6b0e031-7083-4916-9b3c-72f305173614"/>
    <xsd:import namespace="9cd7076f-ca8d-41f4-a707-9b2b14e336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0e031-7083-4916-9b3c-72f3051736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7076f-ca8d-41f4-a707-9b2b14e336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A0694D-A9DF-466C-ADA0-09DC8708CD3E}">
  <ds:schemaRefs>
    <ds:schemaRef ds:uri="http://schemas.microsoft.com/office/2006/metadata/properties"/>
    <ds:schemaRef ds:uri="http://schemas.openxmlformats.org/package/2006/metadata/core-properties"/>
    <ds:schemaRef ds:uri="9cd7076f-ca8d-41f4-a707-9b2b14e33614"/>
    <ds:schemaRef ds:uri="http://purl.org/dc/terms/"/>
    <ds:schemaRef ds:uri="http://purl.org/dc/dcmitype/"/>
    <ds:schemaRef ds:uri="http://purl.org/dc/elements/1.1/"/>
    <ds:schemaRef ds:uri="a6b0e031-7083-4916-9b3c-72f305173614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B94699-4E4D-488E-A867-861D864669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63D2D0-DE34-47E3-AF12-1D41F49FE1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0e031-7083-4916-9b3c-72f305173614"/>
    <ds:schemaRef ds:uri="9cd7076f-ca8d-41f4-a707-9b2b14e33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Segmentation Questions</vt:lpstr>
      <vt:lpstr>Group Allocator</vt:lpstr>
    </vt:vector>
  </TitlesOfParts>
  <Company>TNS Digitab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REYNOLDS, Fiona</cp:lastModifiedBy>
  <cp:lastPrinted>2015-06-05T10:25:02Z</cp:lastPrinted>
  <dcterms:created xsi:type="dcterms:W3CDTF">2015-04-15T11:47:24Z</dcterms:created>
  <dcterms:modified xsi:type="dcterms:W3CDTF">2021-07-02T06:57:05Z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0x010100A7BD5847333AFF4BA2EF52D25B4E3238</vt:lpwstr>
  </property>
</Properties>
</file>